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Finance\BUDGET PLANNING SCENARIOS\BUDGET SCENARIOS 2019-20\"/>
    </mc:Choice>
  </mc:AlternateContent>
  <bookViews>
    <workbookView xWindow="240" yWindow="120" windowWidth="14940" windowHeight="9225"/>
  </bookViews>
  <sheets>
    <sheet name="Scenario A" sheetId="1" r:id="rId1"/>
    <sheet name="Scenario B" sheetId="2" r:id="rId2"/>
    <sheet name="Scenario C" sheetId="3" r:id="rId3"/>
    <sheet name="Scenario D" sheetId="4" r:id="rId4"/>
  </sheets>
  <definedNames>
    <definedName name="_xlnm.Print_Area" localSheetId="0">'Scenario A'!$A$1:$G$90</definedName>
    <definedName name="_xlnm.Print_Area" localSheetId="1">'Scenario B'!$A$1:$G$90</definedName>
    <definedName name="_xlnm.Print_Area" localSheetId="2">'Scenario C'!$A$1:$G$90</definedName>
    <definedName name="_xlnm.Print_Area" localSheetId="3">'Scenario D'!$A$1:$G$90</definedName>
  </definedNames>
  <calcPr calcId="162913"/>
  <webPublishing codePage="0"/>
</workbook>
</file>

<file path=xl/calcChain.xml><?xml version="1.0" encoding="utf-8"?>
<calcChain xmlns="http://schemas.openxmlformats.org/spreadsheetml/2006/main">
  <c r="C72" i="4" l="1"/>
  <c r="C74" i="4" s="1"/>
  <c r="D70" i="4"/>
  <c r="G68" i="4"/>
  <c r="F68" i="4"/>
  <c r="E68" i="4"/>
  <c r="D68" i="4"/>
  <c r="C68" i="4"/>
  <c r="G62" i="4"/>
  <c r="G70" i="4" s="1"/>
  <c r="F62" i="4"/>
  <c r="F70" i="4" s="1"/>
  <c r="E62" i="4"/>
  <c r="E70" i="4" s="1"/>
  <c r="D62" i="4"/>
  <c r="C62" i="4"/>
  <c r="C70" i="4" s="1"/>
  <c r="C76" i="4" s="1"/>
  <c r="G56" i="4"/>
  <c r="F56" i="4"/>
  <c r="E56" i="4"/>
  <c r="D56" i="4"/>
  <c r="C56" i="4"/>
  <c r="C46" i="4"/>
  <c r="C45" i="4"/>
  <c r="C44" i="4"/>
  <c r="C43" i="4"/>
  <c r="G41" i="4"/>
  <c r="C41" i="4"/>
  <c r="C50" i="4" s="1"/>
  <c r="C52" i="4" s="1"/>
  <c r="G39" i="4"/>
  <c r="F39" i="4"/>
  <c r="E39" i="4"/>
  <c r="D39" i="4"/>
  <c r="C39" i="4"/>
  <c r="G26" i="4"/>
  <c r="F26" i="4"/>
  <c r="F41" i="4" s="1"/>
  <c r="E26" i="4"/>
  <c r="E41" i="4" s="1"/>
  <c r="D26" i="4"/>
  <c r="D41" i="4" s="1"/>
  <c r="C26" i="4"/>
  <c r="C55" i="4" l="1"/>
  <c r="D44" i="4"/>
  <c r="D46" i="4" s="1"/>
  <c r="C78" i="4"/>
  <c r="D72" i="4"/>
  <c r="D74" i="4" s="1"/>
  <c r="D76" i="4"/>
  <c r="D50" i="4"/>
  <c r="D52" i="4" s="1"/>
  <c r="C72" i="3"/>
  <c r="C74" i="3" s="1"/>
  <c r="D70" i="3"/>
  <c r="G68" i="3"/>
  <c r="F68" i="3"/>
  <c r="E68" i="3"/>
  <c r="D68" i="3"/>
  <c r="C68" i="3"/>
  <c r="G62" i="3"/>
  <c r="G70" i="3" s="1"/>
  <c r="F62" i="3"/>
  <c r="F70" i="3" s="1"/>
  <c r="E62" i="3"/>
  <c r="E70" i="3" s="1"/>
  <c r="D62" i="3"/>
  <c r="C62" i="3"/>
  <c r="C70" i="3" s="1"/>
  <c r="C76" i="3" s="1"/>
  <c r="G56" i="3"/>
  <c r="F56" i="3"/>
  <c r="E56" i="3"/>
  <c r="D56" i="3"/>
  <c r="C56" i="3"/>
  <c r="C46" i="3"/>
  <c r="C45" i="3"/>
  <c r="C44" i="3"/>
  <c r="C43" i="3"/>
  <c r="G41" i="3"/>
  <c r="C41" i="3"/>
  <c r="C50" i="3" s="1"/>
  <c r="C52" i="3" s="1"/>
  <c r="G39" i="3"/>
  <c r="F39" i="3"/>
  <c r="E39" i="3"/>
  <c r="D39" i="3"/>
  <c r="C39" i="3"/>
  <c r="G26" i="3"/>
  <c r="F26" i="3"/>
  <c r="F41" i="3" s="1"/>
  <c r="E26" i="3"/>
  <c r="E41" i="3" s="1"/>
  <c r="D26" i="3"/>
  <c r="D41" i="3" s="1"/>
  <c r="C26" i="3"/>
  <c r="D55" i="4" l="1"/>
  <c r="E44" i="4"/>
  <c r="E72" i="4"/>
  <c r="D78" i="4"/>
  <c r="C55" i="3"/>
  <c r="D44" i="3"/>
  <c r="D46" i="3" s="1"/>
  <c r="C78" i="3"/>
  <c r="D72" i="3"/>
  <c r="D74" i="3" s="1"/>
  <c r="D76" i="3"/>
  <c r="D50" i="3"/>
  <c r="D52" i="3" s="1"/>
  <c r="C72" i="2"/>
  <c r="C74" i="2" s="1"/>
  <c r="D70" i="2"/>
  <c r="G68" i="2"/>
  <c r="F68" i="2"/>
  <c r="E68" i="2"/>
  <c r="D68" i="2"/>
  <c r="C68" i="2"/>
  <c r="G62" i="2"/>
  <c r="G70" i="2" s="1"/>
  <c r="F62" i="2"/>
  <c r="F70" i="2" s="1"/>
  <c r="E62" i="2"/>
  <c r="E70" i="2" s="1"/>
  <c r="D62" i="2"/>
  <c r="C62" i="2"/>
  <c r="C70" i="2" s="1"/>
  <c r="C76" i="2" s="1"/>
  <c r="G56" i="2"/>
  <c r="F56" i="2"/>
  <c r="E56" i="2"/>
  <c r="D56" i="2"/>
  <c r="C56" i="2"/>
  <c r="C46" i="2"/>
  <c r="C45" i="2"/>
  <c r="C44" i="2"/>
  <c r="C43" i="2"/>
  <c r="G41" i="2"/>
  <c r="C41" i="2"/>
  <c r="C50" i="2" s="1"/>
  <c r="C52" i="2" s="1"/>
  <c r="G39" i="2"/>
  <c r="F39" i="2"/>
  <c r="E39" i="2"/>
  <c r="D39" i="2"/>
  <c r="C39" i="2"/>
  <c r="G26" i="2"/>
  <c r="F26" i="2"/>
  <c r="F41" i="2" s="1"/>
  <c r="E26" i="2"/>
  <c r="E41" i="2" s="1"/>
  <c r="D26" i="2"/>
  <c r="D41" i="2" s="1"/>
  <c r="C26" i="2"/>
  <c r="E74" i="4" l="1"/>
  <c r="E76" i="4"/>
  <c r="E46" i="4"/>
  <c r="E50" i="4"/>
  <c r="E52" i="4" s="1"/>
  <c r="E44" i="3"/>
  <c r="D55" i="3"/>
  <c r="E72" i="3"/>
  <c r="D78" i="3"/>
  <c r="C55" i="2"/>
  <c r="D44" i="2"/>
  <c r="D46" i="2" s="1"/>
  <c r="C78" i="2"/>
  <c r="D72" i="2"/>
  <c r="D74" i="2" s="1"/>
  <c r="D76" i="2"/>
  <c r="D50" i="2"/>
  <c r="D52" i="2" s="1"/>
  <c r="C72" i="1"/>
  <c r="C74" i="1" s="1"/>
  <c r="D70" i="1"/>
  <c r="G68" i="1"/>
  <c r="F68" i="1"/>
  <c r="E68" i="1"/>
  <c r="E70" i="1" s="1"/>
  <c r="D68" i="1"/>
  <c r="C68" i="1"/>
  <c r="G62" i="1"/>
  <c r="G70" i="1" s="1"/>
  <c r="F62" i="1"/>
  <c r="F70" i="1" s="1"/>
  <c r="E62" i="1"/>
  <c r="D62" i="1"/>
  <c r="C62" i="1"/>
  <c r="C70" i="1" s="1"/>
  <c r="C76" i="1" s="1"/>
  <c r="G56" i="1"/>
  <c r="F56" i="1"/>
  <c r="E56" i="1"/>
  <c r="D56" i="1"/>
  <c r="C56" i="1"/>
  <c r="C46" i="1"/>
  <c r="C45" i="1"/>
  <c r="C44" i="1"/>
  <c r="C43" i="1"/>
  <c r="G41" i="1"/>
  <c r="C41" i="1"/>
  <c r="C50" i="1" s="1"/>
  <c r="C52" i="1" s="1"/>
  <c r="G39" i="1"/>
  <c r="F39" i="1"/>
  <c r="E39" i="1"/>
  <c r="D39" i="1"/>
  <c r="D41" i="1" s="1"/>
  <c r="C39" i="1"/>
  <c r="G26" i="1"/>
  <c r="F26" i="1"/>
  <c r="F41" i="1" s="1"/>
  <c r="E26" i="1"/>
  <c r="E41" i="1" s="1"/>
  <c r="D26" i="1"/>
  <c r="C26" i="1"/>
  <c r="E55" i="4" l="1"/>
  <c r="F44" i="4"/>
  <c r="F72" i="4"/>
  <c r="E78" i="4"/>
  <c r="E74" i="3"/>
  <c r="E76" i="3"/>
  <c r="E46" i="3"/>
  <c r="E50" i="3"/>
  <c r="E52" i="3" s="1"/>
  <c r="D55" i="2"/>
  <c r="E44" i="2"/>
  <c r="E72" i="2"/>
  <c r="D78" i="2"/>
  <c r="D76" i="1"/>
  <c r="C78" i="1"/>
  <c r="D72" i="1"/>
  <c r="D74" i="1" s="1"/>
  <c r="D50" i="1"/>
  <c r="D52" i="1" s="1"/>
  <c r="C55" i="1"/>
  <c r="D44" i="1"/>
  <c r="D46" i="1" s="1"/>
  <c r="F74" i="4" l="1"/>
  <c r="F76" i="4"/>
  <c r="F46" i="4"/>
  <c r="F50" i="4"/>
  <c r="F52" i="4" s="1"/>
  <c r="E55" i="3"/>
  <c r="F44" i="3"/>
  <c r="F72" i="3"/>
  <c r="E78" i="3"/>
  <c r="E74" i="2"/>
  <c r="E76" i="2"/>
  <c r="E46" i="2"/>
  <c r="E50" i="2"/>
  <c r="E52" i="2" s="1"/>
  <c r="D55" i="1"/>
  <c r="E44" i="1"/>
  <c r="D78" i="1"/>
  <c r="E72" i="1"/>
  <c r="F55" i="4" l="1"/>
  <c r="G44" i="4"/>
  <c r="G72" i="4"/>
  <c r="F78" i="4"/>
  <c r="F74" i="3"/>
  <c r="F76" i="3"/>
  <c r="F46" i="3"/>
  <c r="F50" i="3"/>
  <c r="F52" i="3" s="1"/>
  <c r="E55" i="2"/>
  <c r="F44" i="2"/>
  <c r="F72" i="2"/>
  <c r="E78" i="2"/>
  <c r="E74" i="1"/>
  <c r="E76" i="1"/>
  <c r="E46" i="1"/>
  <c r="E50" i="1"/>
  <c r="E52" i="1" s="1"/>
  <c r="G74" i="4" l="1"/>
  <c r="G76" i="4"/>
  <c r="G78" i="4" s="1"/>
  <c r="G46" i="4"/>
  <c r="G50" i="4"/>
  <c r="G52" i="4" s="1"/>
  <c r="G55" i="4" s="1"/>
  <c r="F55" i="3"/>
  <c r="G44" i="3"/>
  <c r="F78" i="3"/>
  <c r="G72" i="3"/>
  <c r="F74" i="2"/>
  <c r="F76" i="2"/>
  <c r="F46" i="2"/>
  <c r="F50" i="2"/>
  <c r="F52" i="2" s="1"/>
  <c r="F44" i="1"/>
  <c r="E55" i="1"/>
  <c r="F72" i="1"/>
  <c r="E78" i="1"/>
  <c r="G74" i="3" l="1"/>
  <c r="G76" i="3"/>
  <c r="G78" i="3" s="1"/>
  <c r="G46" i="3"/>
  <c r="G50" i="3"/>
  <c r="G52" i="3" s="1"/>
  <c r="G55" i="3" s="1"/>
  <c r="F55" i="2"/>
  <c r="G44" i="2"/>
  <c r="G72" i="2"/>
  <c r="F78" i="2"/>
  <c r="F74" i="1"/>
  <c r="F76" i="1"/>
  <c r="F46" i="1"/>
  <c r="F50" i="1"/>
  <c r="F52" i="1" s="1"/>
  <c r="G74" i="2" l="1"/>
  <c r="G76" i="2"/>
  <c r="G78" i="2" s="1"/>
  <c r="G46" i="2"/>
  <c r="G50" i="2"/>
  <c r="G52" i="2" s="1"/>
  <c r="G55" i="2" s="1"/>
  <c r="F55" i="1"/>
  <c r="G44" i="1"/>
  <c r="F78" i="1"/>
  <c r="G72" i="1"/>
  <c r="G74" i="1" l="1"/>
  <c r="G76" i="1"/>
  <c r="G78" i="1" s="1"/>
  <c r="G46" i="1"/>
  <c r="G50" i="1"/>
  <c r="G52" i="1" s="1"/>
  <c r="G55" i="1" s="1"/>
</calcChain>
</file>

<file path=xl/sharedStrings.xml><?xml version="1.0" encoding="utf-8"?>
<sst xmlns="http://schemas.openxmlformats.org/spreadsheetml/2006/main" count="460" uniqueCount="89">
  <si>
    <t>2022-23</t>
  </si>
  <si>
    <t>CFR LINE</t>
  </si>
  <si>
    <t>TOTAL CAPITAL EXPENDITURE (f)</t>
  </si>
  <si>
    <t>REVENUE INCOME</t>
  </si>
  <si>
    <t>Signed by Chair of Governors</t>
  </si>
  <si>
    <t>E31 - E32</t>
  </si>
  <si>
    <t>Extended Schools Revenue</t>
  </si>
  <si>
    <t>I01</t>
  </si>
  <si>
    <t>CE01 - CE04</t>
  </si>
  <si>
    <t>7 Other Income</t>
  </si>
  <si>
    <t>Total</t>
  </si>
  <si>
    <t>CARRIED FORWARD (c + d)</t>
  </si>
  <si>
    <t>I14</t>
  </si>
  <si>
    <t>I08 - I13</t>
  </si>
  <si>
    <t>Uncommitted Revenue</t>
  </si>
  <si>
    <t>0</t>
  </si>
  <si>
    <t>14 Building/Grounds Maint &amp; Improvements</t>
  </si>
  <si>
    <t>(*Delete as appropriate)</t>
  </si>
  <si>
    <t>E12 - E13</t>
  </si>
  <si>
    <t>BROUGHT FORWARD</t>
  </si>
  <si>
    <t>DECLARATIONS</t>
  </si>
  <si>
    <t>2 Funding for 6th form students</t>
  </si>
  <si>
    <t>E03 - E07</t>
  </si>
  <si>
    <t>17 Other Costs</t>
  </si>
  <si>
    <t>2020-21</t>
  </si>
  <si>
    <t>Controls on surplus balances early warning threshold</t>
  </si>
  <si>
    <t>I15 - I17</t>
  </si>
  <si>
    <t>CI01 - CI04</t>
  </si>
  <si>
    <t>E19-E21/E27</t>
  </si>
  <si>
    <t xml:space="preserve">This budget was/will be* considered and approved by the Governing Body at their meeting on: </t>
  </si>
  <si>
    <t>CONTINGENCY / (DEFICIT)</t>
  </si>
  <si>
    <t>16 Educational Supplies &amp; Services</t>
  </si>
  <si>
    <t>E22-E25/E28a-E30</t>
  </si>
  <si>
    <t>TOTAL INCOME (a)</t>
  </si>
  <si>
    <t>SCHOOL BUDGET TEMPLATE</t>
  </si>
  <si>
    <t>E14 - E18</t>
  </si>
  <si>
    <t>1 Funds Delegated by the LA</t>
  </si>
  <si>
    <t>13 Indirect Employee Expense/Training</t>
  </si>
  <si>
    <t>DETAILS</t>
  </si>
  <si>
    <t>11 Teaching/Supply Staff</t>
  </si>
  <si>
    <t>10 Capital Income</t>
  </si>
  <si>
    <t>Langley Fitzurse Church of England Primary School</t>
  </si>
  <si>
    <t>IN YEAR REVENUE SURPLUS / (DEFICIT) (c = a - b)</t>
  </si>
  <si>
    <t>DFE No.</t>
  </si>
  <si>
    <t>2021-22</t>
  </si>
  <si>
    <t>Revenue C/F as a % of Budget Share</t>
  </si>
  <si>
    <t>E01/E02/E26</t>
  </si>
  <si>
    <t>6 Other Grants and Payments Received</t>
  </si>
  <si>
    <t>SURPLUS / (DEFICIT)</t>
  </si>
  <si>
    <t>2019-20</t>
  </si>
  <si>
    <t>I03</t>
  </si>
  <si>
    <t>I02</t>
  </si>
  <si>
    <t>CUMULATIVE</t>
  </si>
  <si>
    <t>Number On Roll</t>
  </si>
  <si>
    <t>I06</t>
  </si>
  <si>
    <t>I05</t>
  </si>
  <si>
    <t>8 Blank Code</t>
  </si>
  <si>
    <t>Capital</t>
  </si>
  <si>
    <t>TOTAL REVENUE EXPENDITURE (b)</t>
  </si>
  <si>
    <t>15 Other Premises Costs</t>
  </si>
  <si>
    <t>2023-24</t>
  </si>
  <si>
    <t>Date:</t>
  </si>
  <si>
    <t>IN YEAR SURPLUS / (DEFICIT) (g = e - f)</t>
  </si>
  <si>
    <t>CAPITAL EXPENDITURE</t>
  </si>
  <si>
    <t>3 NPA Income</t>
  </si>
  <si>
    <t>18 Community Focussed Schools Expenditure</t>
  </si>
  <si>
    <t>5 Other Government Grants</t>
  </si>
  <si>
    <t>4 Pupil Premium</t>
  </si>
  <si>
    <t>CAPITAL INCOME</t>
  </si>
  <si>
    <t>CARRIED FORWARD (g + h)</t>
  </si>
  <si>
    <t>1(i) In Year Pupil Growth</t>
  </si>
  <si>
    <t>Signed by Responsible Officer</t>
  </si>
  <si>
    <t>Total (d)</t>
  </si>
  <si>
    <t>E08 - E11</t>
  </si>
  <si>
    <t>Committed Revenue</t>
  </si>
  <si>
    <t>REVENUE EXPENDITURE</t>
  </si>
  <si>
    <t>School Name:</t>
  </si>
  <si>
    <t>12 Support Staff</t>
  </si>
  <si>
    <t>19 Capital Expenditure</t>
  </si>
  <si>
    <t>I07 &amp; I18</t>
  </si>
  <si>
    <t>Total (h)</t>
  </si>
  <si>
    <t>3102</t>
  </si>
  <si>
    <t>TOTAL CAPITAL INCOME (e)</t>
  </si>
  <si>
    <t>Cap No.</t>
  </si>
  <si>
    <t>9 Extended Schools</t>
  </si>
  <si>
    <t>Scenario A - starting point - 4 classes throughout</t>
  </si>
  <si>
    <t>Scenario C - as B plus assuming Letting income across all 5 years</t>
  </si>
  <si>
    <t>Scenario B - increase in mid-year in-takes 2019/20 (7 pupils) &amp; 2020/21 (3 pupils)</t>
  </si>
  <si>
    <t>Scenario D - as B but reducing to 3.5 classes from Sept 2022 (?? With 101 pupils??)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</si>
</sst>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\(#,##0\)"/>
    <numFmt numFmtId="165" formatCode="0.00%;\ \(0.00%\)"/>
  </numFmts>
  <fonts count="6" x14ac:knownFonts="1">
    <font>
      <sz val="10"/>
      <name val="Arial"/>
    </font>
    <font>
      <b/>
      <sz val="11"/>
      <color rgb="FFFFFFFF"/>
      <name val="Arial"/>
    </font>
    <font>
      <b/>
      <sz val="10"/>
      <name val="Arial"/>
    </font>
    <font>
      <b/>
      <sz val="9"/>
      <color rgb="FFFFFFFF"/>
      <name val="Arial"/>
    </font>
    <font>
      <sz val="10"/>
      <name val="Arial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9" fontId="4" fillId="0" borderId="0"/>
    <xf numFmtId="44" fontId="4" fillId="0" borderId="0"/>
    <xf numFmtId="42" fontId="4" fillId="0" borderId="0"/>
    <xf numFmtId="43" fontId="4" fillId="0" borderId="0"/>
    <xf numFmtId="41" fontId="4" fillId="0" borderId="0"/>
  </cellStyleXfs>
  <cellXfs count="60">
    <xf numFmtId="0" fontId="0" fillId="0" borderId="0" xfId="0"/>
    <xf numFmtId="0" fontId="1" fillId="2" borderId="0" xfId="0" applyFont="1" applyFill="1"/>
    <xf numFmtId="164" fontId="1" fillId="2" borderId="2" xfId="0" applyNumberFormat="1" applyFont="1" applyFill="1" applyBorder="1" applyAlignment="1">
      <alignment horizontal="center"/>
    </xf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6" xfId="0" applyBorder="1"/>
    <xf numFmtId="0" fontId="0" fillId="0" borderId="7" xfId="0" applyBorder="1"/>
    <xf numFmtId="0" fontId="0" fillId="0" borderId="8" xfId="0" applyBorder="1"/>
    <xf numFmtId="164" fontId="0" fillId="0" borderId="8" xfId="0" applyNumberFormat="1" applyBorder="1"/>
    <xf numFmtId="0" fontId="0" fillId="0" borderId="9" xfId="0" applyBorder="1"/>
    <xf numFmtId="0" fontId="1" fillId="2" borderId="7" xfId="0" applyFont="1" applyFill="1" applyBorder="1"/>
    <xf numFmtId="164" fontId="1" fillId="2" borderId="1" xfId="0" applyNumberFormat="1" applyFont="1" applyFill="1" applyBorder="1"/>
    <xf numFmtId="164" fontId="1" fillId="2" borderId="9" xfId="0" applyNumberFormat="1" applyFont="1" applyFill="1" applyBorder="1"/>
    <xf numFmtId="164" fontId="1" fillId="2" borderId="2" xfId="0" applyNumberFormat="1" applyFont="1" applyFill="1" applyBorder="1"/>
    <xf numFmtId="164" fontId="1" fillId="2" borderId="4" xfId="0" applyNumberFormat="1" applyFont="1" applyFill="1" applyBorder="1"/>
    <xf numFmtId="0" fontId="3" fillId="2" borderId="0" xfId="0" applyFont="1" applyFill="1"/>
    <xf numFmtId="164" fontId="1" fillId="2" borderId="0" xfId="0" applyNumberFormat="1" applyFont="1" applyFill="1" applyAlignment="1">
      <alignment horizontal="right"/>
    </xf>
    <xf numFmtId="164" fontId="0" fillId="0" borderId="0" xfId="0" applyNumberFormat="1" applyAlignment="1">
      <alignment horizontal="right"/>
    </xf>
    <xf numFmtId="0" fontId="1" fillId="2" borderId="10" xfId="0" applyFont="1" applyFill="1" applyBorder="1"/>
    <xf numFmtId="0" fontId="3" fillId="2" borderId="10" xfId="0" applyFont="1" applyFill="1" applyBorder="1"/>
    <xf numFmtId="164" fontId="1" fillId="2" borderId="10" xfId="0" applyNumberFormat="1" applyFont="1" applyFill="1" applyBorder="1" applyAlignment="1">
      <alignment horizontal="right"/>
    </xf>
    <xf numFmtId="0" fontId="1" fillId="2" borderId="11" xfId="0" applyFont="1" applyFill="1" applyBorder="1"/>
    <xf numFmtId="0" fontId="1" fillId="2" borderId="6" xfId="0" applyFont="1" applyFill="1" applyBorder="1"/>
    <xf numFmtId="164" fontId="1" fillId="2" borderId="12" xfId="0" applyNumberFormat="1" applyFont="1" applyFill="1" applyBorder="1" applyAlignment="1">
      <alignment horizontal="right"/>
    </xf>
    <xf numFmtId="164" fontId="1" fillId="2" borderId="8" xfId="0" applyNumberFormat="1" applyFont="1" applyFill="1" applyBorder="1" applyAlignment="1">
      <alignment horizontal="right"/>
    </xf>
    <xf numFmtId="0" fontId="1" fillId="2" borderId="9" xfId="0" applyFont="1" applyFill="1" applyBorder="1"/>
    <xf numFmtId="0" fontId="3" fillId="2" borderId="2" xfId="0" applyFont="1" applyFill="1" applyBorder="1"/>
    <xf numFmtId="164" fontId="1" fillId="2" borderId="2" xfId="0" applyNumberFormat="1" applyFont="1" applyFill="1" applyBorder="1" applyAlignment="1">
      <alignment horizontal="right"/>
    </xf>
    <xf numFmtId="164" fontId="1" fillId="2" borderId="4" xfId="0" applyNumberFormat="1" applyFont="1" applyFill="1" applyBorder="1" applyAlignment="1">
      <alignment horizontal="right"/>
    </xf>
    <xf numFmtId="165" fontId="1" fillId="2" borderId="10" xfId="0" applyNumberFormat="1" applyFont="1" applyFill="1" applyBorder="1"/>
    <xf numFmtId="165" fontId="1" fillId="2" borderId="12" xfId="0" applyNumberFormat="1" applyFont="1" applyFill="1" applyBorder="1"/>
    <xf numFmtId="0" fontId="1" fillId="2" borderId="12" xfId="0" applyFont="1" applyFill="1" applyBorder="1"/>
    <xf numFmtId="0" fontId="0" fillId="3" borderId="6" xfId="0" applyFill="1" applyBorder="1"/>
    <xf numFmtId="0" fontId="0" fillId="3" borderId="0" xfId="0" applyFill="1"/>
    <xf numFmtId="164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/>
    <xf numFmtId="0" fontId="1" fillId="2" borderId="2" xfId="0" applyFont="1" applyFill="1" applyBorder="1"/>
    <xf numFmtId="0" fontId="1" fillId="2" borderId="4" xfId="0" applyFont="1" applyFill="1" applyBorder="1"/>
    <xf numFmtId="164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/>
    <xf numFmtId="0" fontId="1" fillId="2" borderId="2" xfId="0" applyFont="1" applyFill="1" applyBorder="1"/>
    <xf numFmtId="0" fontId="1" fillId="2" borderId="4" xfId="0" applyFont="1" applyFill="1" applyBorder="1"/>
    <xf numFmtId="164" fontId="1" fillId="2" borderId="3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0" fontId="1" fillId="2" borderId="3" xfId="0" applyFont="1" applyFill="1" applyBorder="1"/>
    <xf numFmtId="0" fontId="1" fillId="2" borderId="2" xfId="0" applyFont="1" applyFill="1" applyBorder="1"/>
    <xf numFmtId="0" fontId="1" fillId="2" borderId="4" xfId="0" applyFont="1" applyFill="1" applyBorder="1"/>
    <xf numFmtId="164" fontId="5" fillId="2" borderId="2" xfId="0" applyNumberFormat="1" applyFont="1" applyFill="1" applyBorder="1" applyAlignment="1">
      <alignment horizontal="right"/>
    </xf>
    <xf numFmtId="164" fontId="5" fillId="2" borderId="4" xfId="0" applyNumberFormat="1" applyFont="1" applyFill="1" applyBorder="1" applyAlignment="1">
      <alignment horizontal="right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tabSelected="1" workbookViewId="0">
      <selection activeCell="M17" sqref="M17"/>
    </sheetView>
  </sheetViews>
  <sheetFormatPr defaultColWidth="9.140625" defaultRowHeight="12.75" customHeight="1" x14ac:dyDescent="0.2"/>
  <cols>
    <col min="1" max="1" width="37.7109375" customWidth="1"/>
    <col min="2" max="2" width="23.42578125" customWidth="1"/>
    <col min="3" max="7" width="11.28515625" customWidth="1"/>
  </cols>
  <sheetData>
    <row r="1" spans="1:7" ht="15" customHeight="1" x14ac:dyDescent="0.25">
      <c r="A1" s="52" t="s">
        <v>34</v>
      </c>
      <c r="B1" s="53"/>
      <c r="C1" s="53"/>
      <c r="D1" s="53"/>
      <c r="E1" s="53"/>
      <c r="F1" s="53"/>
      <c r="G1" s="54"/>
    </row>
    <row r="2" spans="1:7" ht="15" customHeight="1" x14ac:dyDescent="0.2"/>
    <row r="3" spans="1:7" ht="15" customHeight="1" x14ac:dyDescent="0.2">
      <c r="A3" s="3" t="s">
        <v>76</v>
      </c>
      <c r="B3" s="6" t="s">
        <v>41</v>
      </c>
      <c r="C3" s="5"/>
      <c r="D3" s="5"/>
      <c r="E3" s="5"/>
      <c r="F3" s="5"/>
      <c r="G3" s="7"/>
    </row>
    <row r="4" spans="1:7" ht="15" customHeight="1" x14ac:dyDescent="0.2"/>
    <row r="5" spans="1:7" ht="15" customHeight="1" x14ac:dyDescent="0.2">
      <c r="A5" s="3" t="s">
        <v>43</v>
      </c>
      <c r="B5" s="8" t="s">
        <v>81</v>
      </c>
    </row>
    <row r="6" spans="1:7" ht="15" customHeight="1" x14ac:dyDescent="0.2">
      <c r="A6" s="3" t="s">
        <v>83</v>
      </c>
      <c r="B6" s="8" t="s">
        <v>85</v>
      </c>
    </row>
    <row r="7" spans="1:7" ht="15" customHeight="1" x14ac:dyDescent="0.2"/>
    <row r="8" spans="1:7" ht="15" customHeight="1" x14ac:dyDescent="0.25">
      <c r="A8" s="11" t="s">
        <v>38</v>
      </c>
      <c r="B8" s="2" t="s">
        <v>1</v>
      </c>
      <c r="C8" s="2" t="s">
        <v>49</v>
      </c>
      <c r="D8" s="2" t="s">
        <v>24</v>
      </c>
      <c r="E8" s="2" t="s">
        <v>44</v>
      </c>
      <c r="F8" s="2" t="s">
        <v>0</v>
      </c>
      <c r="G8" s="12" t="s">
        <v>60</v>
      </c>
    </row>
    <row r="9" spans="1:7" ht="15" customHeight="1" x14ac:dyDescent="0.2"/>
    <row r="10" spans="1:7" ht="15" customHeight="1" x14ac:dyDescent="0.25">
      <c r="B10" s="11" t="s">
        <v>53</v>
      </c>
      <c r="C10" s="10">
        <v>77</v>
      </c>
      <c r="D10" s="10">
        <v>91</v>
      </c>
      <c r="E10" s="10">
        <v>87</v>
      </c>
      <c r="F10" s="10">
        <v>93</v>
      </c>
      <c r="G10" s="12">
        <v>91</v>
      </c>
    </row>
    <row r="11" spans="1:7" ht="15" customHeight="1" x14ac:dyDescent="0.2"/>
    <row r="12" spans="1:7" ht="15" customHeight="1" x14ac:dyDescent="0.2"/>
    <row r="13" spans="1:7" ht="15" customHeight="1" x14ac:dyDescent="0.25">
      <c r="A13" s="55" t="s">
        <v>3</v>
      </c>
      <c r="B13" s="56"/>
      <c r="C13" s="56"/>
      <c r="D13" s="56"/>
      <c r="E13" s="56"/>
      <c r="F13" s="56"/>
      <c r="G13" s="57"/>
    </row>
    <row r="14" spans="1:7" ht="15" customHeight="1" x14ac:dyDescent="0.2">
      <c r="A14" s="15"/>
      <c r="G14" s="17"/>
    </row>
    <row r="15" spans="1:7" ht="15" customHeight="1" x14ac:dyDescent="0.2">
      <c r="A15" s="15" t="s">
        <v>36</v>
      </c>
      <c r="B15" s="13" t="s">
        <v>7</v>
      </c>
      <c r="C15" s="14">
        <v>359165.2</v>
      </c>
      <c r="D15" s="14">
        <v>394575.1</v>
      </c>
      <c r="E15" s="14">
        <v>383587.2</v>
      </c>
      <c r="F15" s="14">
        <v>400069.1</v>
      </c>
      <c r="G15" s="18">
        <v>394575.1</v>
      </c>
    </row>
    <row r="16" spans="1:7" ht="15" customHeight="1" x14ac:dyDescent="0.2">
      <c r="A16" s="15" t="s">
        <v>70</v>
      </c>
      <c r="B16" s="13" t="s">
        <v>7</v>
      </c>
      <c r="C16" s="14">
        <v>0</v>
      </c>
      <c r="D16" s="14">
        <v>0</v>
      </c>
      <c r="E16" s="14">
        <v>0</v>
      </c>
      <c r="F16" s="14">
        <v>0</v>
      </c>
      <c r="G16" s="18">
        <v>0</v>
      </c>
    </row>
    <row r="17" spans="1:7" ht="15" customHeight="1" x14ac:dyDescent="0.2">
      <c r="A17" s="15" t="s">
        <v>21</v>
      </c>
      <c r="B17" s="13" t="s">
        <v>51</v>
      </c>
      <c r="C17" s="14">
        <v>0</v>
      </c>
      <c r="D17" s="14">
        <v>0</v>
      </c>
      <c r="E17" s="14">
        <v>0</v>
      </c>
      <c r="F17" s="14">
        <v>0</v>
      </c>
      <c r="G17" s="18">
        <v>0</v>
      </c>
    </row>
    <row r="18" spans="1:7" ht="15" customHeight="1" x14ac:dyDescent="0.2">
      <c r="A18" s="15" t="s">
        <v>64</v>
      </c>
      <c r="B18" s="13" t="s">
        <v>50</v>
      </c>
      <c r="C18" s="14">
        <v>13819</v>
      </c>
      <c r="D18" s="14">
        <v>13703</v>
      </c>
      <c r="E18" s="14">
        <v>10653</v>
      </c>
      <c r="F18" s="14">
        <v>2409</v>
      </c>
      <c r="G18" s="18">
        <v>0</v>
      </c>
    </row>
    <row r="19" spans="1:7" ht="15" customHeight="1" x14ac:dyDescent="0.2">
      <c r="A19" s="15" t="s">
        <v>67</v>
      </c>
      <c r="B19" s="13" t="s">
        <v>55</v>
      </c>
      <c r="C19" s="14">
        <v>23720</v>
      </c>
      <c r="D19" s="14">
        <v>25040</v>
      </c>
      <c r="E19" s="14">
        <v>18440</v>
      </c>
      <c r="F19" s="14">
        <v>17460</v>
      </c>
      <c r="G19" s="18">
        <v>16140</v>
      </c>
    </row>
    <row r="20" spans="1:7" ht="15" customHeight="1" x14ac:dyDescent="0.2">
      <c r="A20" s="15" t="s">
        <v>66</v>
      </c>
      <c r="B20" s="13" t="s">
        <v>54</v>
      </c>
      <c r="C20" s="14">
        <v>0</v>
      </c>
      <c r="D20" s="14">
        <v>0</v>
      </c>
      <c r="E20" s="14">
        <v>0</v>
      </c>
      <c r="F20" s="14">
        <v>0</v>
      </c>
      <c r="G20" s="18">
        <v>0</v>
      </c>
    </row>
    <row r="21" spans="1:7" ht="15" customHeight="1" x14ac:dyDescent="0.2">
      <c r="A21" s="15" t="s">
        <v>47</v>
      </c>
      <c r="B21" s="13" t="s">
        <v>79</v>
      </c>
      <c r="C21" s="14">
        <v>27821</v>
      </c>
      <c r="D21" s="14">
        <v>18000</v>
      </c>
      <c r="E21" s="14">
        <v>11000</v>
      </c>
      <c r="F21" s="14">
        <v>11000</v>
      </c>
      <c r="G21" s="18">
        <v>11000</v>
      </c>
    </row>
    <row r="22" spans="1:7" ht="15" customHeight="1" x14ac:dyDescent="0.2">
      <c r="A22" s="15" t="s">
        <v>9</v>
      </c>
      <c r="B22" s="13" t="s">
        <v>13</v>
      </c>
      <c r="C22" s="14">
        <v>23650</v>
      </c>
      <c r="D22" s="14">
        <v>19150</v>
      </c>
      <c r="E22" s="14">
        <v>19150</v>
      </c>
      <c r="F22" s="14">
        <v>19150</v>
      </c>
      <c r="G22" s="18">
        <v>19150</v>
      </c>
    </row>
    <row r="23" spans="1:7" ht="15" customHeight="1" x14ac:dyDescent="0.2">
      <c r="A23" s="15" t="s">
        <v>56</v>
      </c>
      <c r="B23" s="13" t="s">
        <v>12</v>
      </c>
      <c r="C23" s="14">
        <v>0</v>
      </c>
      <c r="D23" s="14">
        <v>0</v>
      </c>
      <c r="E23" s="14">
        <v>0</v>
      </c>
      <c r="F23" s="14">
        <v>0</v>
      </c>
      <c r="G23" s="18">
        <v>0</v>
      </c>
    </row>
    <row r="24" spans="1:7" ht="15" customHeight="1" x14ac:dyDescent="0.2">
      <c r="A24" s="15" t="s">
        <v>84</v>
      </c>
      <c r="B24" s="13" t="s">
        <v>26</v>
      </c>
      <c r="C24" s="14">
        <v>0</v>
      </c>
      <c r="D24" s="14">
        <v>0</v>
      </c>
      <c r="E24" s="14">
        <v>0</v>
      </c>
      <c r="F24" s="14">
        <v>0</v>
      </c>
      <c r="G24" s="18">
        <v>0</v>
      </c>
    </row>
    <row r="25" spans="1:7" ht="15" customHeight="1" x14ac:dyDescent="0.2">
      <c r="A25" s="15"/>
      <c r="G25" s="17"/>
    </row>
    <row r="26" spans="1:7" ht="15" customHeight="1" x14ac:dyDescent="0.25">
      <c r="A26" s="11" t="s">
        <v>33</v>
      </c>
      <c r="B26" s="10"/>
      <c r="C26" s="23">
        <f>SUM(C15:C25)</f>
        <v>448175.2</v>
      </c>
      <c r="D26" s="23">
        <f>SUM(D15:D25)</f>
        <v>470468.1</v>
      </c>
      <c r="E26" s="23">
        <f>SUM(E15:E25)</f>
        <v>442830.2</v>
      </c>
      <c r="F26" s="23">
        <f>SUM(F15:F25)</f>
        <v>450088.1</v>
      </c>
      <c r="G26" s="24">
        <f>SUM(G15:G25)</f>
        <v>440865.1</v>
      </c>
    </row>
    <row r="27" spans="1:7" ht="15" customHeight="1" x14ac:dyDescent="0.2"/>
    <row r="28" spans="1:7" ht="15" customHeight="1" x14ac:dyDescent="0.25">
      <c r="A28" s="55" t="s">
        <v>75</v>
      </c>
      <c r="B28" s="56"/>
      <c r="C28" s="56"/>
      <c r="D28" s="56"/>
      <c r="E28" s="56"/>
      <c r="F28" s="56"/>
      <c r="G28" s="57"/>
    </row>
    <row r="29" spans="1:7" ht="15" customHeight="1" x14ac:dyDescent="0.2">
      <c r="A29" s="15"/>
      <c r="G29" s="17"/>
    </row>
    <row r="30" spans="1:7" ht="15" customHeight="1" x14ac:dyDescent="0.2">
      <c r="A30" s="15" t="s">
        <v>39</v>
      </c>
      <c r="B30" s="13" t="s">
        <v>46</v>
      </c>
      <c r="C30" s="14">
        <v>232161.5711</v>
      </c>
      <c r="D30" s="14">
        <v>242331.0577</v>
      </c>
      <c r="E30" s="14">
        <v>251136.57370000001</v>
      </c>
      <c r="F30" s="14">
        <v>259912.57930000001</v>
      </c>
      <c r="G30" s="18">
        <v>267114.68589999998</v>
      </c>
    </row>
    <row r="31" spans="1:7" ht="15" customHeight="1" x14ac:dyDescent="0.2">
      <c r="A31" s="15" t="s">
        <v>77</v>
      </c>
      <c r="B31" s="13" t="s">
        <v>22</v>
      </c>
      <c r="C31" s="14">
        <v>114080.9783</v>
      </c>
      <c r="D31" s="14">
        <v>114626.5034</v>
      </c>
      <c r="E31" s="14">
        <v>114456.6296</v>
      </c>
      <c r="F31" s="14">
        <v>110462.30620000001</v>
      </c>
      <c r="G31" s="18">
        <v>108097.2169</v>
      </c>
    </row>
    <row r="32" spans="1:7" ht="15" customHeight="1" x14ac:dyDescent="0.2">
      <c r="A32" s="15" t="s">
        <v>37</v>
      </c>
      <c r="B32" s="13" t="s">
        <v>73</v>
      </c>
      <c r="C32" s="14">
        <v>8748.5935000000009</v>
      </c>
      <c r="D32" s="14">
        <v>8974.3516999999993</v>
      </c>
      <c r="E32" s="14">
        <v>9180.3032000000003</v>
      </c>
      <c r="F32" s="14">
        <v>9377.3914000000004</v>
      </c>
      <c r="G32" s="18">
        <v>9579.4</v>
      </c>
    </row>
    <row r="33" spans="1:9" ht="15" customHeight="1" x14ac:dyDescent="0.2">
      <c r="A33" s="15" t="s">
        <v>16</v>
      </c>
      <c r="B33" s="13" t="s">
        <v>18</v>
      </c>
      <c r="C33" s="14">
        <v>10678</v>
      </c>
      <c r="D33" s="14">
        <v>10944.95</v>
      </c>
      <c r="E33" s="14">
        <v>11218.573700000001</v>
      </c>
      <c r="F33" s="14">
        <v>11499.038</v>
      </c>
      <c r="G33" s="18">
        <v>11786.513999999999</v>
      </c>
    </row>
    <row r="34" spans="1:9" ht="15" customHeight="1" x14ac:dyDescent="0.2">
      <c r="A34" s="15" t="s">
        <v>59</v>
      </c>
      <c r="B34" s="13" t="s">
        <v>35</v>
      </c>
      <c r="C34" s="14">
        <v>31027</v>
      </c>
      <c r="D34" s="14">
        <v>31272.674999999999</v>
      </c>
      <c r="E34" s="14">
        <v>32054.4918</v>
      </c>
      <c r="F34" s="14">
        <v>32855.854200000002</v>
      </c>
      <c r="G34" s="18">
        <v>33677.250599999999</v>
      </c>
    </row>
    <row r="35" spans="1:9" ht="15" customHeight="1" x14ac:dyDescent="0.2">
      <c r="A35" s="15" t="s">
        <v>31</v>
      </c>
      <c r="B35" s="13" t="s">
        <v>28</v>
      </c>
      <c r="C35" s="14">
        <v>57946</v>
      </c>
      <c r="D35" s="14">
        <v>33719.15</v>
      </c>
      <c r="E35" s="14">
        <v>27260.025000000001</v>
      </c>
      <c r="F35" s="14">
        <v>27814.4221</v>
      </c>
      <c r="G35" s="18">
        <v>28382.6787</v>
      </c>
    </row>
    <row r="36" spans="1:9" ht="15" customHeight="1" x14ac:dyDescent="0.2">
      <c r="A36" s="15" t="s">
        <v>23</v>
      </c>
      <c r="B36" s="13" t="s">
        <v>32</v>
      </c>
      <c r="C36" s="14">
        <v>47447</v>
      </c>
      <c r="D36" s="14">
        <v>46696.800000000003</v>
      </c>
      <c r="E36" s="14">
        <v>47321.844799999999</v>
      </c>
      <c r="F36" s="14">
        <v>47962.516100000001</v>
      </c>
      <c r="G36" s="18">
        <v>48619.203999999998</v>
      </c>
    </row>
    <row r="37" spans="1:9" ht="15" customHeight="1" x14ac:dyDescent="0.2">
      <c r="A37" s="15" t="s">
        <v>65</v>
      </c>
      <c r="B37" s="13" t="s">
        <v>5</v>
      </c>
      <c r="C37" s="14">
        <v>0</v>
      </c>
      <c r="D37" s="14">
        <v>0</v>
      </c>
      <c r="E37" s="14">
        <v>0</v>
      </c>
      <c r="F37" s="14">
        <v>0</v>
      </c>
      <c r="G37" s="18">
        <v>0</v>
      </c>
    </row>
    <row r="38" spans="1:9" ht="15" customHeight="1" x14ac:dyDescent="0.2">
      <c r="A38" s="15"/>
      <c r="G38" s="17"/>
    </row>
    <row r="39" spans="1:9" ht="15" customHeight="1" x14ac:dyDescent="0.25">
      <c r="A39" s="11" t="s">
        <v>58</v>
      </c>
      <c r="B39" s="10"/>
      <c r="C39" s="23">
        <f>SUM(C30:C38)</f>
        <v>502089.14290000004</v>
      </c>
      <c r="D39" s="23">
        <f>SUM(D30:D38)</f>
        <v>488565.4878</v>
      </c>
      <c r="E39" s="23">
        <f>SUM(E30:E38)</f>
        <v>492628.44180000009</v>
      </c>
      <c r="F39" s="23">
        <f>SUM(F30:F38)</f>
        <v>499884.10730000009</v>
      </c>
      <c r="G39" s="24">
        <f>SUM(G30:G38)</f>
        <v>507256.95010000002</v>
      </c>
    </row>
    <row r="40" spans="1:9" ht="15" customHeight="1" x14ac:dyDescent="0.2"/>
    <row r="41" spans="1:9" ht="15" customHeight="1" x14ac:dyDescent="0.25">
      <c r="A41" s="11" t="s">
        <v>42</v>
      </c>
      <c r="B41" s="10"/>
      <c r="C41" s="23">
        <f>SUM(C26-C39)</f>
        <v>-53913.942900000024</v>
      </c>
      <c r="D41" s="23">
        <f>SUM(D26-D39)</f>
        <v>-18097.387800000026</v>
      </c>
      <c r="E41" s="23">
        <f>SUM(E26-E39)</f>
        <v>-49798.241800000076</v>
      </c>
      <c r="F41" s="23">
        <f>SUM(F26-F39)</f>
        <v>-49796.007300000114</v>
      </c>
      <c r="G41" s="24">
        <f>SUM(G26-G39)</f>
        <v>-66391.85010000004</v>
      </c>
    </row>
    <row r="42" spans="1:9" ht="15" customHeight="1" x14ac:dyDescent="0.2"/>
    <row r="43" spans="1:9" ht="15" customHeight="1" x14ac:dyDescent="0.25">
      <c r="A43" s="31" t="s">
        <v>48</v>
      </c>
      <c r="B43" s="29" t="s">
        <v>74</v>
      </c>
      <c r="C43" s="30">
        <f>23432</f>
        <v>23432</v>
      </c>
      <c r="D43" s="30" t="s">
        <v>15</v>
      </c>
      <c r="E43" s="30" t="s">
        <v>15</v>
      </c>
      <c r="F43" s="30" t="s">
        <v>15</v>
      </c>
      <c r="G43" s="33" t="s">
        <v>15</v>
      </c>
      <c r="H43" s="27"/>
      <c r="I43" s="27"/>
    </row>
    <row r="44" spans="1:9" ht="15" customHeight="1" x14ac:dyDescent="0.25">
      <c r="A44" s="32" t="s">
        <v>19</v>
      </c>
      <c r="B44" s="25" t="s">
        <v>14</v>
      </c>
      <c r="C44" s="26">
        <f>48202</f>
        <v>48202</v>
      </c>
      <c r="D44" s="26">
        <f>C52</f>
        <v>17720.057099999976</v>
      </c>
      <c r="E44" s="26">
        <f>D52</f>
        <v>-377.33070000004955</v>
      </c>
      <c r="F44" s="26">
        <f>E52</f>
        <v>-50175.572500000126</v>
      </c>
      <c r="G44" s="34">
        <f>F52</f>
        <v>-99971.57980000024</v>
      </c>
      <c r="H44" s="27"/>
      <c r="I44" s="27"/>
    </row>
    <row r="45" spans="1:9" ht="15" customHeight="1" x14ac:dyDescent="0.25">
      <c r="A45" s="32"/>
      <c r="B45" s="25" t="s">
        <v>6</v>
      </c>
      <c r="C45" s="26">
        <f>0</f>
        <v>0</v>
      </c>
      <c r="D45" s="26" t="s">
        <v>15</v>
      </c>
      <c r="E45" s="26" t="s">
        <v>15</v>
      </c>
      <c r="F45" s="26" t="s">
        <v>15</v>
      </c>
      <c r="G45" s="34" t="s">
        <v>15</v>
      </c>
      <c r="H45" s="27"/>
      <c r="I45" s="27"/>
    </row>
    <row r="46" spans="1:9" ht="15" customHeight="1" x14ac:dyDescent="0.25">
      <c r="A46" s="32"/>
      <c r="B46" s="36" t="s">
        <v>72</v>
      </c>
      <c r="C46" s="37">
        <f>SUM(C43:C45)</f>
        <v>71634</v>
      </c>
      <c r="D46" s="37">
        <f>SUM(D43:D45)</f>
        <v>17720.057099999976</v>
      </c>
      <c r="E46" s="37">
        <f>SUM(E43:E45)</f>
        <v>-377.33070000004955</v>
      </c>
      <c r="F46" s="37">
        <f>SUM(F43:F45)</f>
        <v>-50175.572500000126</v>
      </c>
      <c r="G46" s="38">
        <f>SUM(G43:G45)</f>
        <v>-99971.57980000024</v>
      </c>
      <c r="H46" s="27"/>
      <c r="I46" s="27"/>
    </row>
    <row r="47" spans="1:9" ht="15" customHeight="1" x14ac:dyDescent="0.25">
      <c r="A47" s="20"/>
      <c r="B47" s="9"/>
      <c r="C47" s="9"/>
      <c r="D47" s="9"/>
      <c r="E47" s="9"/>
      <c r="F47" s="9"/>
      <c r="G47" s="35"/>
    </row>
    <row r="48" spans="1:9" ht="15" customHeight="1" x14ac:dyDescent="0.2"/>
    <row r="49" spans="1:9" ht="15" customHeight="1" x14ac:dyDescent="0.25">
      <c r="A49" s="31" t="s">
        <v>52</v>
      </c>
      <c r="B49" s="29" t="s">
        <v>74</v>
      </c>
      <c r="C49" s="30" t="s">
        <v>15</v>
      </c>
      <c r="D49" s="30" t="s">
        <v>15</v>
      </c>
      <c r="E49" s="30" t="s">
        <v>15</v>
      </c>
      <c r="F49" s="30" t="s">
        <v>15</v>
      </c>
      <c r="G49" s="33" t="s">
        <v>15</v>
      </c>
      <c r="H49" s="27"/>
      <c r="I49" s="27"/>
    </row>
    <row r="50" spans="1:9" ht="15" customHeight="1" x14ac:dyDescent="0.25">
      <c r="A50" s="32" t="s">
        <v>30</v>
      </c>
      <c r="B50" s="25" t="s">
        <v>14</v>
      </c>
      <c r="C50" s="26">
        <f>C41+C46</f>
        <v>17720.057099999976</v>
      </c>
      <c r="D50" s="26">
        <f>D41+D44</f>
        <v>-377.33070000004955</v>
      </c>
      <c r="E50" s="26">
        <f>E41+E44</f>
        <v>-50175.572500000126</v>
      </c>
      <c r="F50" s="26">
        <f>F41+F44</f>
        <v>-99971.57980000024</v>
      </c>
      <c r="G50" s="34">
        <f>G41+G44</f>
        <v>-166363.42990000028</v>
      </c>
      <c r="H50" s="27"/>
      <c r="I50" s="27"/>
    </row>
    <row r="51" spans="1:9" ht="15" customHeight="1" x14ac:dyDescent="0.25">
      <c r="A51" s="32" t="s">
        <v>11</v>
      </c>
      <c r="B51" s="25" t="s">
        <v>6</v>
      </c>
      <c r="C51" s="26" t="s">
        <v>15</v>
      </c>
      <c r="D51" s="26" t="s">
        <v>15</v>
      </c>
      <c r="E51" s="26" t="s">
        <v>15</v>
      </c>
      <c r="F51" s="26" t="s">
        <v>15</v>
      </c>
      <c r="G51" s="34" t="s">
        <v>15</v>
      </c>
      <c r="H51" s="27"/>
      <c r="I51" s="27"/>
    </row>
    <row r="52" spans="1:9" ht="15" customHeight="1" x14ac:dyDescent="0.25">
      <c r="A52" s="32"/>
      <c r="B52" s="36" t="s">
        <v>10</v>
      </c>
      <c r="C52" s="58">
        <f>SUM(C49:C51)</f>
        <v>17720.057099999976</v>
      </c>
      <c r="D52" s="58">
        <f>SUM(D49:D51)</f>
        <v>-377.33070000004955</v>
      </c>
      <c r="E52" s="58">
        <f>SUM(E49:E51)</f>
        <v>-50175.572500000126</v>
      </c>
      <c r="F52" s="58">
        <f>SUM(F49:F51)</f>
        <v>-99971.57980000024</v>
      </c>
      <c r="G52" s="59">
        <f>SUM(G49:G51)</f>
        <v>-166363.42990000028</v>
      </c>
      <c r="H52" s="27"/>
      <c r="I52" s="27"/>
    </row>
    <row r="53" spans="1:9" ht="15" customHeight="1" x14ac:dyDescent="0.25">
      <c r="A53" s="20"/>
      <c r="B53" s="9"/>
      <c r="C53" s="9"/>
      <c r="D53" s="9"/>
      <c r="E53" s="9"/>
      <c r="F53" s="9"/>
      <c r="G53" s="35"/>
    </row>
    <row r="54" spans="1:9" ht="15" customHeight="1" x14ac:dyDescent="0.2"/>
    <row r="55" spans="1:9" ht="15" customHeight="1" x14ac:dyDescent="0.25">
      <c r="A55" s="31" t="s">
        <v>45</v>
      </c>
      <c r="B55" s="28"/>
      <c r="C55" s="39">
        <f>IF(OR(C15=0,C52=0),0,SUM(C52/C15))</f>
        <v>4.9336787361358998E-2</v>
      </c>
      <c r="D55" s="39">
        <f>IF(OR(D15=0,D52=0),0,SUM(D52/D15))</f>
        <v>-9.5629627921287876E-4</v>
      </c>
      <c r="E55" s="39">
        <f>IF(OR(E15=0,E52=0),0,SUM(E52/E15))</f>
        <v>-0.13080617001818653</v>
      </c>
      <c r="F55" s="39">
        <f>IF(OR(F15=0,F52=0),0,SUM(F52/F15))</f>
        <v>-0.24988578173120654</v>
      </c>
      <c r="G55" s="40">
        <f>IF(OR(G15=0,G52=0),0,SUM(G52/G15))</f>
        <v>-0.42162678258207448</v>
      </c>
    </row>
    <row r="56" spans="1:9" ht="15" customHeight="1" x14ac:dyDescent="0.25">
      <c r="A56" s="20" t="s">
        <v>25</v>
      </c>
      <c r="B56" s="9"/>
      <c r="C56" s="21">
        <f>SUM(C15*0.06)</f>
        <v>21549.912</v>
      </c>
      <c r="D56" s="21">
        <f>SUM(D15*0.06)</f>
        <v>23674.505999999998</v>
      </c>
      <c r="E56" s="21">
        <f>SUM(E15*0.06)</f>
        <v>23015.232</v>
      </c>
      <c r="F56" s="21">
        <f>SUM(F15*0.06)</f>
        <v>24004.145999999997</v>
      </c>
      <c r="G56" s="22">
        <f>SUM(G15*0.06)</f>
        <v>23674.505999999998</v>
      </c>
    </row>
    <row r="57" spans="1:9" ht="15" customHeight="1" x14ac:dyDescent="0.2"/>
    <row r="58" spans="1:9" ht="15" customHeight="1" x14ac:dyDescent="0.25">
      <c r="A58" s="55" t="s">
        <v>68</v>
      </c>
      <c r="B58" s="56"/>
      <c r="C58" s="56"/>
      <c r="D58" s="56"/>
      <c r="E58" s="56"/>
      <c r="F58" s="56"/>
      <c r="G58" s="57"/>
    </row>
    <row r="59" spans="1:9" ht="15" customHeight="1" x14ac:dyDescent="0.2">
      <c r="A59" s="15"/>
      <c r="G59" s="17"/>
    </row>
    <row r="60" spans="1:9" ht="15" customHeight="1" x14ac:dyDescent="0.2">
      <c r="A60" s="15" t="s">
        <v>40</v>
      </c>
      <c r="B60" s="13" t="s">
        <v>27</v>
      </c>
      <c r="C60" s="14">
        <v>5012</v>
      </c>
      <c r="D60" s="14">
        <v>5012</v>
      </c>
      <c r="E60" s="14">
        <v>5012</v>
      </c>
      <c r="F60" s="14">
        <v>5012</v>
      </c>
      <c r="G60" s="18">
        <v>5012</v>
      </c>
    </row>
    <row r="61" spans="1:9" ht="15" customHeight="1" x14ac:dyDescent="0.2">
      <c r="A61" s="15"/>
      <c r="G61" s="17"/>
    </row>
    <row r="62" spans="1:9" ht="15" customHeight="1" x14ac:dyDescent="0.25">
      <c r="A62" s="11" t="s">
        <v>82</v>
      </c>
      <c r="B62" s="10"/>
      <c r="C62" s="23">
        <f>SUM(C60:C61)</f>
        <v>5012</v>
      </c>
      <c r="D62" s="23">
        <f>SUM(D60:D61)</f>
        <v>5012</v>
      </c>
      <c r="E62" s="23">
        <f>SUM(E60:E61)</f>
        <v>5012</v>
      </c>
      <c r="F62" s="23">
        <f>SUM(F60:F61)</f>
        <v>5012</v>
      </c>
      <c r="G62" s="24">
        <f>SUM(G60:G61)</f>
        <v>5012</v>
      </c>
    </row>
    <row r="63" spans="1:9" ht="15" customHeight="1" x14ac:dyDescent="0.2"/>
    <row r="64" spans="1:9" ht="15" customHeight="1" x14ac:dyDescent="0.25">
      <c r="A64" s="55" t="s">
        <v>63</v>
      </c>
      <c r="B64" s="56"/>
      <c r="C64" s="56"/>
      <c r="D64" s="56"/>
      <c r="E64" s="56"/>
      <c r="F64" s="56"/>
      <c r="G64" s="57"/>
    </row>
    <row r="65" spans="1:9" ht="15" customHeight="1" x14ac:dyDescent="0.2">
      <c r="A65" s="15"/>
      <c r="G65" s="17"/>
    </row>
    <row r="66" spans="1:9" ht="15" customHeight="1" x14ac:dyDescent="0.2">
      <c r="A66" s="15" t="s">
        <v>78</v>
      </c>
      <c r="B66" s="13" t="s">
        <v>8</v>
      </c>
      <c r="C66" s="14">
        <v>18000</v>
      </c>
      <c r="D66" s="14">
        <v>5012</v>
      </c>
      <c r="E66" s="14">
        <v>5012</v>
      </c>
      <c r="F66" s="14">
        <v>5012</v>
      </c>
      <c r="G66" s="18">
        <v>5012</v>
      </c>
    </row>
    <row r="67" spans="1:9" ht="15" customHeight="1" x14ac:dyDescent="0.2">
      <c r="A67" s="15"/>
      <c r="G67" s="17"/>
    </row>
    <row r="68" spans="1:9" ht="15" customHeight="1" x14ac:dyDescent="0.25">
      <c r="A68" s="11" t="s">
        <v>2</v>
      </c>
      <c r="B68" s="10"/>
      <c r="C68" s="23">
        <f>SUM(C66:C67)</f>
        <v>18000</v>
      </c>
      <c r="D68" s="23">
        <f>SUM(D66:D67)</f>
        <v>5012</v>
      </c>
      <c r="E68" s="23">
        <f>SUM(E66:E67)</f>
        <v>5012</v>
      </c>
      <c r="F68" s="23">
        <f>SUM(F66:F67)</f>
        <v>5012</v>
      </c>
      <c r="G68" s="24">
        <f>SUM(G66:G67)</f>
        <v>5012</v>
      </c>
    </row>
    <row r="69" spans="1:9" ht="15" customHeight="1" x14ac:dyDescent="0.2"/>
    <row r="70" spans="1:9" ht="15" customHeight="1" x14ac:dyDescent="0.25">
      <c r="A70" s="11" t="s">
        <v>62</v>
      </c>
      <c r="B70" s="10"/>
      <c r="C70" s="23">
        <f>SUM(C62-C68)</f>
        <v>-12988</v>
      </c>
      <c r="D70" s="23">
        <f>SUM(D62-D68)</f>
        <v>0</v>
      </c>
      <c r="E70" s="23">
        <f>SUM(E62-E68)</f>
        <v>0</v>
      </c>
      <c r="F70" s="23">
        <f>SUM(F62-F68)</f>
        <v>0</v>
      </c>
      <c r="G70" s="24">
        <f>SUM(G62-G68)</f>
        <v>0</v>
      </c>
    </row>
    <row r="71" spans="1:9" ht="15" customHeight="1" x14ac:dyDescent="0.2"/>
    <row r="72" spans="1:9" ht="15" customHeight="1" x14ac:dyDescent="0.25">
      <c r="A72" s="31" t="s">
        <v>48</v>
      </c>
      <c r="B72" s="29" t="s">
        <v>57</v>
      </c>
      <c r="C72" s="30">
        <f>15351</f>
        <v>15351</v>
      </c>
      <c r="D72" s="30">
        <f>C76</f>
        <v>2363</v>
      </c>
      <c r="E72" s="30">
        <f>D76</f>
        <v>2363</v>
      </c>
      <c r="F72" s="30">
        <f>E76</f>
        <v>2363</v>
      </c>
      <c r="G72" s="33">
        <f>F76</f>
        <v>2363</v>
      </c>
      <c r="H72" s="27"/>
      <c r="I72" s="27"/>
    </row>
    <row r="73" spans="1:9" ht="15" customHeight="1" x14ac:dyDescent="0.25">
      <c r="A73" s="32" t="s">
        <v>19</v>
      </c>
      <c r="B73" s="1"/>
      <c r="C73" s="26"/>
      <c r="D73" s="26"/>
      <c r="E73" s="26"/>
      <c r="F73" s="26"/>
      <c r="G73" s="34"/>
      <c r="H73" s="27"/>
      <c r="I73" s="27"/>
    </row>
    <row r="74" spans="1:9" ht="15" customHeight="1" x14ac:dyDescent="0.25">
      <c r="A74" s="20"/>
      <c r="B74" s="36" t="s">
        <v>80</v>
      </c>
      <c r="C74" s="37">
        <f>SUM(C72:C73)</f>
        <v>15351</v>
      </c>
      <c r="D74" s="37">
        <f>SUM(D72:D73)</f>
        <v>2363</v>
      </c>
      <c r="E74" s="37">
        <f>SUM(E72:E73)</f>
        <v>2363</v>
      </c>
      <c r="F74" s="37">
        <f>SUM(F72:F73)</f>
        <v>2363</v>
      </c>
      <c r="G74" s="38">
        <f>SUM(G72:G73)</f>
        <v>2363</v>
      </c>
      <c r="H74" s="27"/>
      <c r="I74" s="27"/>
    </row>
    <row r="75" spans="1:9" ht="15" customHeight="1" x14ac:dyDescent="0.2"/>
    <row r="76" spans="1:9" ht="15" customHeight="1" x14ac:dyDescent="0.25">
      <c r="A76" s="31" t="s">
        <v>52</v>
      </c>
      <c r="B76" s="29" t="s">
        <v>57</v>
      </c>
      <c r="C76" s="30">
        <f>SUM(C70:C72)</f>
        <v>2363</v>
      </c>
      <c r="D76" s="30">
        <f>SUM(D70:D72)</f>
        <v>2363</v>
      </c>
      <c r="E76" s="30">
        <f>SUM(E70:E72)</f>
        <v>2363</v>
      </c>
      <c r="F76" s="30">
        <f>SUM(F70:F72)</f>
        <v>2363</v>
      </c>
      <c r="G76" s="33">
        <f>SUM(G70:G72)</f>
        <v>2363</v>
      </c>
      <c r="H76" s="27"/>
      <c r="I76" s="27"/>
    </row>
    <row r="77" spans="1:9" ht="15" customHeight="1" x14ac:dyDescent="0.25">
      <c r="A77" s="32" t="s">
        <v>30</v>
      </c>
      <c r="B77" s="1"/>
      <c r="C77" s="26"/>
      <c r="D77" s="26"/>
      <c r="E77" s="26"/>
      <c r="F77" s="26"/>
      <c r="G77" s="34"/>
      <c r="H77" s="27"/>
      <c r="I77" s="27"/>
    </row>
    <row r="78" spans="1:9" ht="15" customHeight="1" x14ac:dyDescent="0.25">
      <c r="A78" s="20" t="s">
        <v>69</v>
      </c>
      <c r="B78" s="36" t="s">
        <v>10</v>
      </c>
      <c r="C78" s="37">
        <f>SUM(C76:C77)</f>
        <v>2363</v>
      </c>
      <c r="D78" s="37">
        <f>SUM(D76:D77)</f>
        <v>2363</v>
      </c>
      <c r="E78" s="37">
        <f>SUM(E76:E77)</f>
        <v>2363</v>
      </c>
      <c r="F78" s="37">
        <f>SUM(F76:F77)</f>
        <v>2363</v>
      </c>
      <c r="G78" s="38">
        <f>SUM(G76:G77)</f>
        <v>2363</v>
      </c>
      <c r="H78" s="27"/>
      <c r="I78" s="27"/>
    </row>
    <row r="79" spans="1:9" ht="15" customHeight="1" x14ac:dyDescent="0.2"/>
    <row r="80" spans="1:9" ht="15" customHeight="1" x14ac:dyDescent="0.25">
      <c r="A80" s="31" t="s">
        <v>20</v>
      </c>
      <c r="B80" s="28"/>
      <c r="C80" s="28"/>
      <c r="D80" s="28"/>
      <c r="E80" s="28"/>
      <c r="F80" s="28"/>
      <c r="G80" s="41"/>
    </row>
    <row r="81" spans="1:7" ht="15" customHeight="1" x14ac:dyDescent="0.2">
      <c r="A81" s="15"/>
      <c r="G81" s="17"/>
    </row>
    <row r="82" spans="1:7" ht="15" customHeight="1" x14ac:dyDescent="0.2">
      <c r="A82" s="42" t="s">
        <v>29</v>
      </c>
      <c r="B82" s="43"/>
      <c r="C82" s="43"/>
      <c r="D82" s="43"/>
      <c r="E82" s="43"/>
      <c r="F82" s="4" t="s">
        <v>61</v>
      </c>
      <c r="G82" s="19"/>
    </row>
    <row r="83" spans="1:7" ht="15" customHeight="1" x14ac:dyDescent="0.2">
      <c r="A83" s="42" t="s">
        <v>17</v>
      </c>
      <c r="B83" s="43"/>
      <c r="C83" s="43"/>
      <c r="D83" s="43"/>
      <c r="E83" s="43"/>
      <c r="G83" s="17"/>
    </row>
    <row r="84" spans="1:7" ht="15" customHeight="1" x14ac:dyDescent="0.2">
      <c r="A84" s="15"/>
      <c r="G84" s="17"/>
    </row>
    <row r="85" spans="1:7" ht="15" customHeight="1" x14ac:dyDescent="0.2">
      <c r="A85" s="15" t="s">
        <v>4</v>
      </c>
      <c r="B85" s="4"/>
      <c r="C85" s="4"/>
      <c r="D85" s="4"/>
      <c r="F85" s="4" t="s">
        <v>61</v>
      </c>
      <c r="G85" s="19"/>
    </row>
    <row r="86" spans="1:7" ht="15" customHeight="1" x14ac:dyDescent="0.2">
      <c r="A86" s="15"/>
      <c r="G86" s="17"/>
    </row>
    <row r="87" spans="1:7" ht="15" customHeight="1" x14ac:dyDescent="0.2">
      <c r="A87" s="15" t="s">
        <v>71</v>
      </c>
      <c r="B87" s="4"/>
      <c r="C87" s="4"/>
      <c r="D87" s="4"/>
      <c r="F87" s="4" t="s">
        <v>61</v>
      </c>
      <c r="G87" s="19"/>
    </row>
    <row r="88" spans="1:7" ht="15" customHeight="1" x14ac:dyDescent="0.2">
      <c r="A88" s="15"/>
      <c r="G88" s="17"/>
    </row>
    <row r="89" spans="1:7" ht="12.75" customHeight="1" x14ac:dyDescent="0.2">
      <c r="A89" s="15"/>
      <c r="G89" s="17"/>
    </row>
    <row r="90" spans="1:7" ht="12.75" customHeight="1" x14ac:dyDescent="0.2">
      <c r="A90" s="16"/>
      <c r="B90" s="4"/>
      <c r="C90" s="4"/>
      <c r="D90" s="4"/>
      <c r="E90" s="4"/>
      <c r="F90" s="4"/>
      <c r="G90" s="19"/>
    </row>
  </sheetData>
  <mergeCells count="5">
    <mergeCell ref="A1:G1"/>
    <mergeCell ref="A13:G13"/>
    <mergeCell ref="A28:G28"/>
    <mergeCell ref="A58:G58"/>
    <mergeCell ref="A64:G64"/>
  </mergeCells>
  <printOptions horizontalCentered="1"/>
  <pageMargins left="0.75" right="0.75" top="1" bottom="1" header="0.5" footer="0.5"/>
  <pageSetup paperSize="9" scale="53" orientation="portrait" horizontalDpi="300" verticalDpi="300" r:id="rId1"/>
  <headerFooter alignWithMargins="0">
    <oddHeader xml:space="preserve">&amp;RScenario A </oddHeader>
    <oddFooter>&amp;LAccess Education&amp;RReport Generated by FPS Web UK : 13 May 2019 11:05:16 by Lizzy Moor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topLeftCell="A28" workbookViewId="0">
      <selection sqref="A1:G90"/>
    </sheetView>
  </sheetViews>
  <sheetFormatPr defaultColWidth="9.140625" defaultRowHeight="12.75" customHeight="1" x14ac:dyDescent="0.2"/>
  <cols>
    <col min="1" max="1" width="37.7109375" customWidth="1"/>
    <col min="2" max="2" width="23.42578125" customWidth="1"/>
    <col min="3" max="7" width="11.28515625" customWidth="1"/>
  </cols>
  <sheetData>
    <row r="1" spans="1:7" ht="15" customHeight="1" x14ac:dyDescent="0.25">
      <c r="A1" s="52" t="s">
        <v>34</v>
      </c>
      <c r="B1" s="53"/>
      <c r="C1" s="53"/>
      <c r="D1" s="53"/>
      <c r="E1" s="53"/>
      <c r="F1" s="53"/>
      <c r="G1" s="54"/>
    </row>
    <row r="2" spans="1:7" ht="15" customHeight="1" x14ac:dyDescent="0.2"/>
    <row r="3" spans="1:7" ht="15" customHeight="1" x14ac:dyDescent="0.2">
      <c r="A3" s="3" t="s">
        <v>76</v>
      </c>
      <c r="B3" s="6" t="s">
        <v>41</v>
      </c>
      <c r="C3" s="5"/>
      <c r="D3" s="5"/>
      <c r="E3" s="5"/>
      <c r="F3" s="5"/>
      <c r="G3" s="7"/>
    </row>
    <row r="4" spans="1:7" ht="15" customHeight="1" x14ac:dyDescent="0.2"/>
    <row r="5" spans="1:7" ht="15" customHeight="1" x14ac:dyDescent="0.2">
      <c r="A5" s="3" t="s">
        <v>43</v>
      </c>
      <c r="B5" s="8" t="s">
        <v>81</v>
      </c>
    </row>
    <row r="6" spans="1:7" ht="15" customHeight="1" x14ac:dyDescent="0.2">
      <c r="A6" s="3" t="s">
        <v>83</v>
      </c>
      <c r="B6" s="8" t="s">
        <v>87</v>
      </c>
    </row>
    <row r="7" spans="1:7" ht="15" customHeight="1" x14ac:dyDescent="0.2"/>
    <row r="8" spans="1:7" ht="15" customHeight="1" x14ac:dyDescent="0.25">
      <c r="A8" s="11" t="s">
        <v>38</v>
      </c>
      <c r="B8" s="2" t="s">
        <v>1</v>
      </c>
      <c r="C8" s="2" t="s">
        <v>49</v>
      </c>
      <c r="D8" s="2" t="s">
        <v>24</v>
      </c>
      <c r="E8" s="2" t="s">
        <v>44</v>
      </c>
      <c r="F8" s="2" t="s">
        <v>0</v>
      </c>
      <c r="G8" s="12" t="s">
        <v>60</v>
      </c>
    </row>
    <row r="9" spans="1:7" ht="15" customHeight="1" x14ac:dyDescent="0.2"/>
    <row r="10" spans="1:7" ht="15" customHeight="1" x14ac:dyDescent="0.25">
      <c r="B10" s="11" t="s">
        <v>53</v>
      </c>
      <c r="C10" s="10">
        <v>77</v>
      </c>
      <c r="D10" s="10">
        <v>98</v>
      </c>
      <c r="E10" s="10">
        <v>96</v>
      </c>
      <c r="F10" s="10">
        <v>101</v>
      </c>
      <c r="G10" s="12">
        <v>99</v>
      </c>
    </row>
    <row r="11" spans="1:7" ht="15" customHeight="1" x14ac:dyDescent="0.2"/>
    <row r="12" spans="1:7" ht="15" customHeight="1" x14ac:dyDescent="0.2"/>
    <row r="13" spans="1:7" ht="15" customHeight="1" x14ac:dyDescent="0.25">
      <c r="A13" s="55" t="s">
        <v>3</v>
      </c>
      <c r="B13" s="56"/>
      <c r="C13" s="56"/>
      <c r="D13" s="56"/>
      <c r="E13" s="56"/>
      <c r="F13" s="56"/>
      <c r="G13" s="57"/>
    </row>
    <row r="14" spans="1:7" ht="15" customHeight="1" x14ac:dyDescent="0.2">
      <c r="A14" s="15"/>
      <c r="G14" s="17"/>
    </row>
    <row r="15" spans="1:7" ht="15" customHeight="1" x14ac:dyDescent="0.2">
      <c r="A15" s="15" t="s">
        <v>36</v>
      </c>
      <c r="B15" s="13" t="s">
        <v>7</v>
      </c>
      <c r="C15" s="14">
        <v>359165.2</v>
      </c>
      <c r="D15" s="14">
        <v>413804.1</v>
      </c>
      <c r="E15" s="14">
        <v>408310.1</v>
      </c>
      <c r="F15" s="14">
        <v>422045</v>
      </c>
      <c r="G15" s="18">
        <v>416551</v>
      </c>
    </row>
    <row r="16" spans="1:7" ht="15" customHeight="1" x14ac:dyDescent="0.2">
      <c r="A16" s="15" t="s">
        <v>70</v>
      </c>
      <c r="B16" s="13" t="s">
        <v>7</v>
      </c>
      <c r="C16" s="14">
        <v>0</v>
      </c>
      <c r="D16" s="14">
        <v>0</v>
      </c>
      <c r="E16" s="14">
        <v>0</v>
      </c>
      <c r="F16" s="14">
        <v>0</v>
      </c>
      <c r="G16" s="18">
        <v>0</v>
      </c>
    </row>
    <row r="17" spans="1:7" ht="15" customHeight="1" x14ac:dyDescent="0.2">
      <c r="A17" s="15" t="s">
        <v>21</v>
      </c>
      <c r="B17" s="13" t="s">
        <v>51</v>
      </c>
      <c r="C17" s="14">
        <v>0</v>
      </c>
      <c r="D17" s="14">
        <v>0</v>
      </c>
      <c r="E17" s="14">
        <v>0</v>
      </c>
      <c r="F17" s="14">
        <v>0</v>
      </c>
      <c r="G17" s="18">
        <v>0</v>
      </c>
    </row>
    <row r="18" spans="1:7" ht="15" customHeight="1" x14ac:dyDescent="0.2">
      <c r="A18" s="15" t="s">
        <v>64</v>
      </c>
      <c r="B18" s="13" t="s">
        <v>50</v>
      </c>
      <c r="C18" s="14">
        <v>13819</v>
      </c>
      <c r="D18" s="14">
        <v>13703</v>
      </c>
      <c r="E18" s="14">
        <v>10653</v>
      </c>
      <c r="F18" s="14">
        <v>2409</v>
      </c>
      <c r="G18" s="18">
        <v>0</v>
      </c>
    </row>
    <row r="19" spans="1:7" ht="15" customHeight="1" x14ac:dyDescent="0.2">
      <c r="A19" s="15" t="s">
        <v>67</v>
      </c>
      <c r="B19" s="13" t="s">
        <v>55</v>
      </c>
      <c r="C19" s="14">
        <v>23720</v>
      </c>
      <c r="D19" s="14">
        <v>25040</v>
      </c>
      <c r="E19" s="14">
        <v>18440</v>
      </c>
      <c r="F19" s="14">
        <v>17460</v>
      </c>
      <c r="G19" s="18">
        <v>16140</v>
      </c>
    </row>
    <row r="20" spans="1:7" ht="15" customHeight="1" x14ac:dyDescent="0.2">
      <c r="A20" s="15" t="s">
        <v>66</v>
      </c>
      <c r="B20" s="13" t="s">
        <v>54</v>
      </c>
      <c r="C20" s="14">
        <v>0</v>
      </c>
      <c r="D20" s="14">
        <v>0</v>
      </c>
      <c r="E20" s="14">
        <v>0</v>
      </c>
      <c r="F20" s="14">
        <v>0</v>
      </c>
      <c r="G20" s="18">
        <v>0</v>
      </c>
    </row>
    <row r="21" spans="1:7" ht="15" customHeight="1" x14ac:dyDescent="0.2">
      <c r="A21" s="15" t="s">
        <v>47</v>
      </c>
      <c r="B21" s="13" t="s">
        <v>79</v>
      </c>
      <c r="C21" s="14">
        <v>27821</v>
      </c>
      <c r="D21" s="14">
        <v>18000</v>
      </c>
      <c r="E21" s="14">
        <v>11000</v>
      </c>
      <c r="F21" s="14">
        <v>11000</v>
      </c>
      <c r="G21" s="18">
        <v>11000</v>
      </c>
    </row>
    <row r="22" spans="1:7" ht="15" customHeight="1" x14ac:dyDescent="0.2">
      <c r="A22" s="15" t="s">
        <v>9</v>
      </c>
      <c r="B22" s="13" t="s">
        <v>13</v>
      </c>
      <c r="C22" s="14">
        <v>23650</v>
      </c>
      <c r="D22" s="14">
        <v>19150</v>
      </c>
      <c r="E22" s="14">
        <v>19150</v>
      </c>
      <c r="F22" s="14">
        <v>19150</v>
      </c>
      <c r="G22" s="18">
        <v>19150</v>
      </c>
    </row>
    <row r="23" spans="1:7" ht="15" customHeight="1" x14ac:dyDescent="0.2">
      <c r="A23" s="15" t="s">
        <v>56</v>
      </c>
      <c r="B23" s="13" t="s">
        <v>12</v>
      </c>
      <c r="C23" s="14">
        <v>0</v>
      </c>
      <c r="D23" s="14">
        <v>0</v>
      </c>
      <c r="E23" s="14">
        <v>0</v>
      </c>
      <c r="F23" s="14">
        <v>0</v>
      </c>
      <c r="G23" s="18">
        <v>0</v>
      </c>
    </row>
    <row r="24" spans="1:7" ht="15" customHeight="1" x14ac:dyDescent="0.2">
      <c r="A24" s="15" t="s">
        <v>84</v>
      </c>
      <c r="B24" s="13" t="s">
        <v>26</v>
      </c>
      <c r="C24" s="14">
        <v>0</v>
      </c>
      <c r="D24" s="14">
        <v>0</v>
      </c>
      <c r="E24" s="14">
        <v>0</v>
      </c>
      <c r="F24" s="14">
        <v>0</v>
      </c>
      <c r="G24" s="18">
        <v>0</v>
      </c>
    </row>
    <row r="25" spans="1:7" ht="15" customHeight="1" x14ac:dyDescent="0.2">
      <c r="A25" s="15"/>
      <c r="G25" s="17"/>
    </row>
    <row r="26" spans="1:7" ht="15" customHeight="1" x14ac:dyDescent="0.25">
      <c r="A26" s="11" t="s">
        <v>33</v>
      </c>
      <c r="B26" s="10"/>
      <c r="C26" s="23">
        <f>SUM(C15:C25)</f>
        <v>448175.2</v>
      </c>
      <c r="D26" s="23">
        <f>SUM(D15:D25)</f>
        <v>489697.1</v>
      </c>
      <c r="E26" s="23">
        <f>SUM(E15:E25)</f>
        <v>467553.1</v>
      </c>
      <c r="F26" s="23">
        <f>SUM(F15:F25)</f>
        <v>472064</v>
      </c>
      <c r="G26" s="24">
        <f>SUM(G15:G25)</f>
        <v>462841</v>
      </c>
    </row>
    <row r="27" spans="1:7" ht="15" customHeight="1" x14ac:dyDescent="0.2"/>
    <row r="28" spans="1:7" ht="15" customHeight="1" x14ac:dyDescent="0.25">
      <c r="A28" s="55" t="s">
        <v>75</v>
      </c>
      <c r="B28" s="56"/>
      <c r="C28" s="56"/>
      <c r="D28" s="56"/>
      <c r="E28" s="56"/>
      <c r="F28" s="56"/>
      <c r="G28" s="57"/>
    </row>
    <row r="29" spans="1:7" ht="15" customHeight="1" x14ac:dyDescent="0.2">
      <c r="A29" s="15"/>
      <c r="G29" s="17"/>
    </row>
    <row r="30" spans="1:7" ht="15" customHeight="1" x14ac:dyDescent="0.2">
      <c r="A30" s="15" t="s">
        <v>39</v>
      </c>
      <c r="B30" s="13" t="s">
        <v>46</v>
      </c>
      <c r="C30" s="14">
        <v>232161.5711</v>
      </c>
      <c r="D30" s="14">
        <v>242331.0577</v>
      </c>
      <c r="E30" s="14">
        <v>251136.57370000001</v>
      </c>
      <c r="F30" s="14">
        <v>259912.57930000001</v>
      </c>
      <c r="G30" s="18">
        <v>267114.68589999998</v>
      </c>
    </row>
    <row r="31" spans="1:7" ht="15" customHeight="1" x14ac:dyDescent="0.2">
      <c r="A31" s="15" t="s">
        <v>77</v>
      </c>
      <c r="B31" s="13" t="s">
        <v>22</v>
      </c>
      <c r="C31" s="14">
        <v>114080.9783</v>
      </c>
      <c r="D31" s="14">
        <v>114626.5034</v>
      </c>
      <c r="E31" s="14">
        <v>114456.6296</v>
      </c>
      <c r="F31" s="14">
        <v>110462.30620000001</v>
      </c>
      <c r="G31" s="18">
        <v>108097.2169</v>
      </c>
    </row>
    <row r="32" spans="1:7" ht="15" customHeight="1" x14ac:dyDescent="0.2">
      <c r="A32" s="15" t="s">
        <v>37</v>
      </c>
      <c r="B32" s="13" t="s">
        <v>73</v>
      </c>
      <c r="C32" s="14">
        <v>8748.5935000000009</v>
      </c>
      <c r="D32" s="14">
        <v>8974.3516999999993</v>
      </c>
      <c r="E32" s="14">
        <v>9180.3032000000003</v>
      </c>
      <c r="F32" s="14">
        <v>9377.3914000000004</v>
      </c>
      <c r="G32" s="18">
        <v>9579.4</v>
      </c>
    </row>
    <row r="33" spans="1:9" ht="15" customHeight="1" x14ac:dyDescent="0.2">
      <c r="A33" s="15" t="s">
        <v>16</v>
      </c>
      <c r="B33" s="13" t="s">
        <v>18</v>
      </c>
      <c r="C33" s="14">
        <v>10678</v>
      </c>
      <c r="D33" s="14">
        <v>10944.95</v>
      </c>
      <c r="E33" s="14">
        <v>11218.573700000001</v>
      </c>
      <c r="F33" s="14">
        <v>11499.038</v>
      </c>
      <c r="G33" s="18">
        <v>11786.513999999999</v>
      </c>
    </row>
    <row r="34" spans="1:9" ht="15" customHeight="1" x14ac:dyDescent="0.2">
      <c r="A34" s="15" t="s">
        <v>59</v>
      </c>
      <c r="B34" s="13" t="s">
        <v>35</v>
      </c>
      <c r="C34" s="14">
        <v>31027</v>
      </c>
      <c r="D34" s="14">
        <v>31272.674999999999</v>
      </c>
      <c r="E34" s="14">
        <v>32054.4918</v>
      </c>
      <c r="F34" s="14">
        <v>32855.854200000002</v>
      </c>
      <c r="G34" s="18">
        <v>33677.250599999999</v>
      </c>
    </row>
    <row r="35" spans="1:9" ht="15" customHeight="1" x14ac:dyDescent="0.2">
      <c r="A35" s="15" t="s">
        <v>31</v>
      </c>
      <c r="B35" s="13" t="s">
        <v>28</v>
      </c>
      <c r="C35" s="14">
        <v>57946</v>
      </c>
      <c r="D35" s="14">
        <v>33719.15</v>
      </c>
      <c r="E35" s="14">
        <v>27260.025000000001</v>
      </c>
      <c r="F35" s="14">
        <v>27814.4221</v>
      </c>
      <c r="G35" s="18">
        <v>28382.6787</v>
      </c>
    </row>
    <row r="36" spans="1:9" ht="15" customHeight="1" x14ac:dyDescent="0.2">
      <c r="A36" s="15" t="s">
        <v>23</v>
      </c>
      <c r="B36" s="13" t="s">
        <v>32</v>
      </c>
      <c r="C36" s="14">
        <v>47447</v>
      </c>
      <c r="D36" s="14">
        <v>46696.800000000003</v>
      </c>
      <c r="E36" s="14">
        <v>47321.844799999999</v>
      </c>
      <c r="F36" s="14">
        <v>47962.516100000001</v>
      </c>
      <c r="G36" s="18">
        <v>48619.203999999998</v>
      </c>
    </row>
    <row r="37" spans="1:9" ht="15" customHeight="1" x14ac:dyDescent="0.2">
      <c r="A37" s="15" t="s">
        <v>65</v>
      </c>
      <c r="B37" s="13" t="s">
        <v>5</v>
      </c>
      <c r="C37" s="14">
        <v>0</v>
      </c>
      <c r="D37" s="14">
        <v>0</v>
      </c>
      <c r="E37" s="14">
        <v>0</v>
      </c>
      <c r="F37" s="14">
        <v>0</v>
      </c>
      <c r="G37" s="18">
        <v>0</v>
      </c>
    </row>
    <row r="38" spans="1:9" ht="15" customHeight="1" x14ac:dyDescent="0.2">
      <c r="A38" s="15"/>
      <c r="G38" s="17"/>
    </row>
    <row r="39" spans="1:9" ht="15" customHeight="1" x14ac:dyDescent="0.25">
      <c r="A39" s="11" t="s">
        <v>58</v>
      </c>
      <c r="B39" s="10"/>
      <c r="C39" s="23">
        <f>SUM(C30:C38)</f>
        <v>502089.14290000004</v>
      </c>
      <c r="D39" s="23">
        <f>SUM(D30:D38)</f>
        <v>488565.4878</v>
      </c>
      <c r="E39" s="23">
        <f>SUM(E30:E38)</f>
        <v>492628.44180000009</v>
      </c>
      <c r="F39" s="23">
        <f>SUM(F30:F38)</f>
        <v>499884.10730000009</v>
      </c>
      <c r="G39" s="24">
        <f>SUM(G30:G38)</f>
        <v>507256.95010000002</v>
      </c>
    </row>
    <row r="40" spans="1:9" ht="15" customHeight="1" x14ac:dyDescent="0.2"/>
    <row r="41" spans="1:9" ht="15" customHeight="1" x14ac:dyDescent="0.25">
      <c r="A41" s="11" t="s">
        <v>42</v>
      </c>
      <c r="B41" s="10"/>
      <c r="C41" s="23">
        <f>SUM(C26-C39)</f>
        <v>-53913.942900000024</v>
      </c>
      <c r="D41" s="23">
        <f>SUM(D26-D39)</f>
        <v>1131.6121999999741</v>
      </c>
      <c r="E41" s="23">
        <f>SUM(E26-E39)</f>
        <v>-25075.341800000111</v>
      </c>
      <c r="F41" s="23">
        <f>SUM(F26-F39)</f>
        <v>-27820.107300000091</v>
      </c>
      <c r="G41" s="24">
        <f>SUM(G26-G39)</f>
        <v>-44415.950100000016</v>
      </c>
    </row>
    <row r="42" spans="1:9" ht="15" customHeight="1" x14ac:dyDescent="0.2"/>
    <row r="43" spans="1:9" ht="15" customHeight="1" x14ac:dyDescent="0.25">
      <c r="A43" s="31" t="s">
        <v>48</v>
      </c>
      <c r="B43" s="29" t="s">
        <v>74</v>
      </c>
      <c r="C43" s="30">
        <f>23432</f>
        <v>23432</v>
      </c>
      <c r="D43" s="30" t="s">
        <v>15</v>
      </c>
      <c r="E43" s="30" t="s">
        <v>15</v>
      </c>
      <c r="F43" s="30" t="s">
        <v>15</v>
      </c>
      <c r="G43" s="33" t="s">
        <v>15</v>
      </c>
      <c r="H43" s="27"/>
      <c r="I43" s="27"/>
    </row>
    <row r="44" spans="1:9" ht="15" customHeight="1" x14ac:dyDescent="0.25">
      <c r="A44" s="32" t="s">
        <v>19</v>
      </c>
      <c r="B44" s="25" t="s">
        <v>14</v>
      </c>
      <c r="C44" s="26">
        <f>48202</f>
        <v>48202</v>
      </c>
      <c r="D44" s="26">
        <f>C52</f>
        <v>17720.057099999976</v>
      </c>
      <c r="E44" s="26">
        <f>D52</f>
        <v>18851.66929999995</v>
      </c>
      <c r="F44" s="26">
        <f>E52</f>
        <v>-6223.6725000001607</v>
      </c>
      <c r="G44" s="34">
        <f>F52</f>
        <v>-34043.779800000251</v>
      </c>
      <c r="H44" s="27"/>
      <c r="I44" s="27"/>
    </row>
    <row r="45" spans="1:9" ht="15" customHeight="1" x14ac:dyDescent="0.25">
      <c r="A45" s="32"/>
      <c r="B45" s="25" t="s">
        <v>6</v>
      </c>
      <c r="C45" s="26">
        <f>0</f>
        <v>0</v>
      </c>
      <c r="D45" s="26" t="s">
        <v>15</v>
      </c>
      <c r="E45" s="26" t="s">
        <v>15</v>
      </c>
      <c r="F45" s="26" t="s">
        <v>15</v>
      </c>
      <c r="G45" s="34" t="s">
        <v>15</v>
      </c>
      <c r="H45" s="27"/>
      <c r="I45" s="27"/>
    </row>
    <row r="46" spans="1:9" ht="15" customHeight="1" x14ac:dyDescent="0.25">
      <c r="A46" s="32"/>
      <c r="B46" s="36" t="s">
        <v>72</v>
      </c>
      <c r="C46" s="37">
        <f>SUM(C43:C45)</f>
        <v>71634</v>
      </c>
      <c r="D46" s="37">
        <f>SUM(D43:D45)</f>
        <v>17720.057099999976</v>
      </c>
      <c r="E46" s="37">
        <f>SUM(E43:E45)</f>
        <v>18851.66929999995</v>
      </c>
      <c r="F46" s="37">
        <f>SUM(F43:F45)</f>
        <v>-6223.6725000001607</v>
      </c>
      <c r="G46" s="38">
        <f>SUM(G43:G45)</f>
        <v>-34043.779800000251</v>
      </c>
      <c r="H46" s="27"/>
      <c r="I46" s="27"/>
    </row>
    <row r="47" spans="1:9" ht="15" customHeight="1" x14ac:dyDescent="0.25">
      <c r="A47" s="20"/>
      <c r="B47" s="9"/>
      <c r="C47" s="9"/>
      <c r="D47" s="9"/>
      <c r="E47" s="9"/>
      <c r="F47" s="9"/>
      <c r="G47" s="35"/>
    </row>
    <row r="48" spans="1:9" ht="15" customHeight="1" x14ac:dyDescent="0.2"/>
    <row r="49" spans="1:9" ht="15" customHeight="1" x14ac:dyDescent="0.25">
      <c r="A49" s="31" t="s">
        <v>52</v>
      </c>
      <c r="B49" s="29" t="s">
        <v>74</v>
      </c>
      <c r="C49" s="30" t="s">
        <v>15</v>
      </c>
      <c r="D49" s="30" t="s">
        <v>15</v>
      </c>
      <c r="E49" s="30" t="s">
        <v>15</v>
      </c>
      <c r="F49" s="30" t="s">
        <v>15</v>
      </c>
      <c r="G49" s="33" t="s">
        <v>15</v>
      </c>
      <c r="H49" s="27"/>
      <c r="I49" s="27"/>
    </row>
    <row r="50" spans="1:9" ht="15" customHeight="1" x14ac:dyDescent="0.25">
      <c r="A50" s="32" t="s">
        <v>30</v>
      </c>
      <c r="B50" s="25" t="s">
        <v>14</v>
      </c>
      <c r="C50" s="26">
        <f>C41+C46</f>
        <v>17720.057099999976</v>
      </c>
      <c r="D50" s="26">
        <f>D41+D44</f>
        <v>18851.66929999995</v>
      </c>
      <c r="E50" s="26">
        <f>E41+E44</f>
        <v>-6223.6725000001607</v>
      </c>
      <c r="F50" s="26">
        <f>F41+F44</f>
        <v>-34043.779800000251</v>
      </c>
      <c r="G50" s="34">
        <f>G41+G44</f>
        <v>-78459.729900000268</v>
      </c>
      <c r="H50" s="27"/>
      <c r="I50" s="27"/>
    </row>
    <row r="51" spans="1:9" ht="15" customHeight="1" x14ac:dyDescent="0.25">
      <c r="A51" s="32" t="s">
        <v>11</v>
      </c>
      <c r="B51" s="25" t="s">
        <v>6</v>
      </c>
      <c r="C51" s="26" t="s">
        <v>15</v>
      </c>
      <c r="D51" s="26" t="s">
        <v>15</v>
      </c>
      <c r="E51" s="26" t="s">
        <v>15</v>
      </c>
      <c r="F51" s="26" t="s">
        <v>15</v>
      </c>
      <c r="G51" s="34" t="s">
        <v>15</v>
      </c>
      <c r="H51" s="27"/>
      <c r="I51" s="27"/>
    </row>
    <row r="52" spans="1:9" ht="15" customHeight="1" x14ac:dyDescent="0.25">
      <c r="A52" s="32"/>
      <c r="B52" s="36" t="s">
        <v>10</v>
      </c>
      <c r="C52" s="58">
        <f>SUM(C49:C51)</f>
        <v>17720.057099999976</v>
      </c>
      <c r="D52" s="58">
        <f>SUM(D49:D51)</f>
        <v>18851.66929999995</v>
      </c>
      <c r="E52" s="58">
        <f>SUM(E49:E51)</f>
        <v>-6223.6725000001607</v>
      </c>
      <c r="F52" s="58">
        <f>SUM(F49:F51)</f>
        <v>-34043.779800000251</v>
      </c>
      <c r="G52" s="59">
        <f>SUM(G49:G51)</f>
        <v>-78459.729900000268</v>
      </c>
      <c r="H52" s="27"/>
      <c r="I52" s="27"/>
    </row>
    <row r="53" spans="1:9" ht="15" customHeight="1" x14ac:dyDescent="0.25">
      <c r="A53" s="20"/>
      <c r="B53" s="9"/>
      <c r="C53" s="9"/>
      <c r="D53" s="9"/>
      <c r="E53" s="9"/>
      <c r="F53" s="9"/>
      <c r="G53" s="35"/>
    </row>
    <row r="54" spans="1:9" ht="15" customHeight="1" x14ac:dyDescent="0.2"/>
    <row r="55" spans="1:9" ht="15" customHeight="1" x14ac:dyDescent="0.25">
      <c r="A55" s="31" t="s">
        <v>45</v>
      </c>
      <c r="B55" s="28"/>
      <c r="C55" s="39">
        <f>IF(OR(C15=0,C52=0),0,SUM(C52/C15))</f>
        <v>4.9336787361358998E-2</v>
      </c>
      <c r="D55" s="39">
        <f>IF(OR(D15=0,D52=0),0,SUM(D52/D15))</f>
        <v>4.5556990131320474E-2</v>
      </c>
      <c r="E55" s="39">
        <f>IF(OR(E15=0,E52=0),0,SUM(E52/E15))</f>
        <v>-1.5242514206727096E-2</v>
      </c>
      <c r="F55" s="39">
        <f>IF(OR(F15=0,F52=0),0,SUM(F52/F15))</f>
        <v>-8.066386238434349E-2</v>
      </c>
      <c r="G55" s="40">
        <f>IF(OR(G15=0,G52=0),0,SUM(G52/G15))</f>
        <v>-0.18835563928546628</v>
      </c>
    </row>
    <row r="56" spans="1:9" ht="15" customHeight="1" x14ac:dyDescent="0.25">
      <c r="A56" s="20" t="s">
        <v>25</v>
      </c>
      <c r="B56" s="9"/>
      <c r="C56" s="21">
        <f>SUM(C15*0.06)</f>
        <v>21549.912</v>
      </c>
      <c r="D56" s="21">
        <f>SUM(D15*0.06)</f>
        <v>24828.245999999999</v>
      </c>
      <c r="E56" s="21">
        <f>SUM(E15*0.06)</f>
        <v>24498.605999999996</v>
      </c>
      <c r="F56" s="21">
        <f>SUM(F15*0.06)</f>
        <v>25322.7</v>
      </c>
      <c r="G56" s="22">
        <f>SUM(G15*0.06)</f>
        <v>24993.059999999998</v>
      </c>
    </row>
    <row r="57" spans="1:9" ht="15" customHeight="1" x14ac:dyDescent="0.2"/>
    <row r="58" spans="1:9" ht="15" customHeight="1" x14ac:dyDescent="0.25">
      <c r="A58" s="55" t="s">
        <v>68</v>
      </c>
      <c r="B58" s="56"/>
      <c r="C58" s="56"/>
      <c r="D58" s="56"/>
      <c r="E58" s="56"/>
      <c r="F58" s="56"/>
      <c r="G58" s="57"/>
    </row>
    <row r="59" spans="1:9" ht="15" customHeight="1" x14ac:dyDescent="0.2">
      <c r="A59" s="15"/>
      <c r="G59" s="17"/>
    </row>
    <row r="60" spans="1:9" ht="15" customHeight="1" x14ac:dyDescent="0.2">
      <c r="A60" s="15" t="s">
        <v>40</v>
      </c>
      <c r="B60" s="13" t="s">
        <v>27</v>
      </c>
      <c r="C60" s="14">
        <v>5012</v>
      </c>
      <c r="D60" s="14">
        <v>5012</v>
      </c>
      <c r="E60" s="14">
        <v>5012</v>
      </c>
      <c r="F60" s="14">
        <v>5012</v>
      </c>
      <c r="G60" s="18">
        <v>5012</v>
      </c>
    </row>
    <row r="61" spans="1:9" ht="15" customHeight="1" x14ac:dyDescent="0.2">
      <c r="A61" s="15"/>
      <c r="G61" s="17"/>
    </row>
    <row r="62" spans="1:9" ht="15" customHeight="1" x14ac:dyDescent="0.25">
      <c r="A62" s="11" t="s">
        <v>82</v>
      </c>
      <c r="B62" s="10"/>
      <c r="C62" s="23">
        <f>SUM(C60:C61)</f>
        <v>5012</v>
      </c>
      <c r="D62" s="23">
        <f>SUM(D60:D61)</f>
        <v>5012</v>
      </c>
      <c r="E62" s="23">
        <f>SUM(E60:E61)</f>
        <v>5012</v>
      </c>
      <c r="F62" s="23">
        <f>SUM(F60:F61)</f>
        <v>5012</v>
      </c>
      <c r="G62" s="24">
        <f>SUM(G60:G61)</f>
        <v>5012</v>
      </c>
    </row>
    <row r="63" spans="1:9" ht="15" customHeight="1" x14ac:dyDescent="0.2"/>
    <row r="64" spans="1:9" ht="15" customHeight="1" x14ac:dyDescent="0.25">
      <c r="A64" s="55" t="s">
        <v>63</v>
      </c>
      <c r="B64" s="56"/>
      <c r="C64" s="56"/>
      <c r="D64" s="56"/>
      <c r="E64" s="56"/>
      <c r="F64" s="56"/>
      <c r="G64" s="57"/>
    </row>
    <row r="65" spans="1:9" ht="15" customHeight="1" x14ac:dyDescent="0.2">
      <c r="A65" s="15"/>
      <c r="G65" s="17"/>
    </row>
    <row r="66" spans="1:9" ht="15" customHeight="1" x14ac:dyDescent="0.2">
      <c r="A66" s="15" t="s">
        <v>78</v>
      </c>
      <c r="B66" s="13" t="s">
        <v>8</v>
      </c>
      <c r="C66" s="14">
        <v>18000</v>
      </c>
      <c r="D66" s="14">
        <v>5012</v>
      </c>
      <c r="E66" s="14">
        <v>5012</v>
      </c>
      <c r="F66" s="14">
        <v>5012</v>
      </c>
      <c r="G66" s="18">
        <v>5012</v>
      </c>
    </row>
    <row r="67" spans="1:9" ht="15" customHeight="1" x14ac:dyDescent="0.2">
      <c r="A67" s="15"/>
      <c r="G67" s="17"/>
    </row>
    <row r="68" spans="1:9" ht="15" customHeight="1" x14ac:dyDescent="0.25">
      <c r="A68" s="11" t="s">
        <v>2</v>
      </c>
      <c r="B68" s="10"/>
      <c r="C68" s="23">
        <f>SUM(C66:C67)</f>
        <v>18000</v>
      </c>
      <c r="D68" s="23">
        <f>SUM(D66:D67)</f>
        <v>5012</v>
      </c>
      <c r="E68" s="23">
        <f>SUM(E66:E67)</f>
        <v>5012</v>
      </c>
      <c r="F68" s="23">
        <f>SUM(F66:F67)</f>
        <v>5012</v>
      </c>
      <c r="G68" s="24">
        <f>SUM(G66:G67)</f>
        <v>5012</v>
      </c>
    </row>
    <row r="69" spans="1:9" ht="15" customHeight="1" x14ac:dyDescent="0.2"/>
    <row r="70" spans="1:9" ht="15" customHeight="1" x14ac:dyDescent="0.25">
      <c r="A70" s="11" t="s">
        <v>62</v>
      </c>
      <c r="B70" s="10"/>
      <c r="C70" s="23">
        <f>SUM(C62-C68)</f>
        <v>-12988</v>
      </c>
      <c r="D70" s="23">
        <f>SUM(D62-D68)</f>
        <v>0</v>
      </c>
      <c r="E70" s="23">
        <f>SUM(E62-E68)</f>
        <v>0</v>
      </c>
      <c r="F70" s="23">
        <f>SUM(F62-F68)</f>
        <v>0</v>
      </c>
      <c r="G70" s="24">
        <f>SUM(G62-G68)</f>
        <v>0</v>
      </c>
    </row>
    <row r="71" spans="1:9" ht="15" customHeight="1" x14ac:dyDescent="0.2"/>
    <row r="72" spans="1:9" ht="15" customHeight="1" x14ac:dyDescent="0.25">
      <c r="A72" s="31" t="s">
        <v>48</v>
      </c>
      <c r="B72" s="29" t="s">
        <v>57</v>
      </c>
      <c r="C72" s="30">
        <f>15351</f>
        <v>15351</v>
      </c>
      <c r="D72" s="30">
        <f>C76</f>
        <v>2363</v>
      </c>
      <c r="E72" s="30">
        <f>D76</f>
        <v>2363</v>
      </c>
      <c r="F72" s="30">
        <f>E76</f>
        <v>2363</v>
      </c>
      <c r="G72" s="33">
        <f>F76</f>
        <v>2363</v>
      </c>
      <c r="H72" s="27"/>
      <c r="I72" s="27"/>
    </row>
    <row r="73" spans="1:9" ht="15" customHeight="1" x14ac:dyDescent="0.25">
      <c r="A73" s="32" t="s">
        <v>19</v>
      </c>
      <c r="B73" s="1"/>
      <c r="C73" s="26"/>
      <c r="D73" s="26"/>
      <c r="E73" s="26"/>
      <c r="F73" s="26"/>
      <c r="G73" s="34"/>
      <c r="H73" s="27"/>
      <c r="I73" s="27"/>
    </row>
    <row r="74" spans="1:9" ht="15" customHeight="1" x14ac:dyDescent="0.25">
      <c r="A74" s="20"/>
      <c r="B74" s="36" t="s">
        <v>80</v>
      </c>
      <c r="C74" s="37">
        <f>SUM(C72:C73)</f>
        <v>15351</v>
      </c>
      <c r="D74" s="37">
        <f>SUM(D72:D73)</f>
        <v>2363</v>
      </c>
      <c r="E74" s="37">
        <f>SUM(E72:E73)</f>
        <v>2363</v>
      </c>
      <c r="F74" s="37">
        <f>SUM(F72:F73)</f>
        <v>2363</v>
      </c>
      <c r="G74" s="38">
        <f>SUM(G72:G73)</f>
        <v>2363</v>
      </c>
      <c r="H74" s="27"/>
      <c r="I74" s="27"/>
    </row>
    <row r="75" spans="1:9" ht="15" customHeight="1" x14ac:dyDescent="0.2"/>
    <row r="76" spans="1:9" ht="15" customHeight="1" x14ac:dyDescent="0.25">
      <c r="A76" s="31" t="s">
        <v>52</v>
      </c>
      <c r="B76" s="29" t="s">
        <v>57</v>
      </c>
      <c r="C76" s="30">
        <f>SUM(C70:C72)</f>
        <v>2363</v>
      </c>
      <c r="D76" s="30">
        <f>SUM(D70:D72)</f>
        <v>2363</v>
      </c>
      <c r="E76" s="30">
        <f>SUM(E70:E72)</f>
        <v>2363</v>
      </c>
      <c r="F76" s="30">
        <f>SUM(F70:F72)</f>
        <v>2363</v>
      </c>
      <c r="G76" s="33">
        <f>SUM(G70:G72)</f>
        <v>2363</v>
      </c>
      <c r="H76" s="27"/>
      <c r="I76" s="27"/>
    </row>
    <row r="77" spans="1:9" ht="15" customHeight="1" x14ac:dyDescent="0.25">
      <c r="A77" s="32" t="s">
        <v>30</v>
      </c>
      <c r="B77" s="1"/>
      <c r="C77" s="26"/>
      <c r="D77" s="26"/>
      <c r="E77" s="26"/>
      <c r="F77" s="26"/>
      <c r="G77" s="34"/>
      <c r="H77" s="27"/>
      <c r="I77" s="27"/>
    </row>
    <row r="78" spans="1:9" ht="15" customHeight="1" x14ac:dyDescent="0.25">
      <c r="A78" s="20" t="s">
        <v>69</v>
      </c>
      <c r="B78" s="36" t="s">
        <v>10</v>
      </c>
      <c r="C78" s="37">
        <f>SUM(C76:C77)</f>
        <v>2363</v>
      </c>
      <c r="D78" s="37">
        <f>SUM(D76:D77)</f>
        <v>2363</v>
      </c>
      <c r="E78" s="37">
        <f>SUM(E76:E77)</f>
        <v>2363</v>
      </c>
      <c r="F78" s="37">
        <f>SUM(F76:F77)</f>
        <v>2363</v>
      </c>
      <c r="G78" s="38">
        <f>SUM(G76:G77)</f>
        <v>2363</v>
      </c>
      <c r="H78" s="27"/>
      <c r="I78" s="27"/>
    </row>
    <row r="79" spans="1:9" ht="15" customHeight="1" x14ac:dyDescent="0.2"/>
    <row r="80" spans="1:9" ht="15" customHeight="1" x14ac:dyDescent="0.25">
      <c r="A80" s="31" t="s">
        <v>20</v>
      </c>
      <c r="B80" s="28"/>
      <c r="C80" s="28"/>
      <c r="D80" s="28"/>
      <c r="E80" s="28"/>
      <c r="F80" s="28"/>
      <c r="G80" s="41"/>
    </row>
    <row r="81" spans="1:7" ht="15" customHeight="1" x14ac:dyDescent="0.2">
      <c r="A81" s="15"/>
      <c r="G81" s="17"/>
    </row>
    <row r="82" spans="1:7" ht="15" customHeight="1" x14ac:dyDescent="0.2">
      <c r="A82" s="42" t="s">
        <v>29</v>
      </c>
      <c r="B82" s="43"/>
      <c r="C82" s="43"/>
      <c r="D82" s="43"/>
      <c r="E82" s="43"/>
      <c r="F82" s="4" t="s">
        <v>61</v>
      </c>
      <c r="G82" s="19"/>
    </row>
    <row r="83" spans="1:7" ht="15" customHeight="1" x14ac:dyDescent="0.2">
      <c r="A83" s="42" t="s">
        <v>17</v>
      </c>
      <c r="B83" s="43"/>
      <c r="C83" s="43"/>
      <c r="D83" s="43"/>
      <c r="E83" s="43"/>
      <c r="G83" s="17"/>
    </row>
    <row r="84" spans="1:7" ht="15" customHeight="1" x14ac:dyDescent="0.2">
      <c r="A84" s="15"/>
      <c r="G84" s="17"/>
    </row>
    <row r="85" spans="1:7" ht="15" customHeight="1" x14ac:dyDescent="0.2">
      <c r="A85" s="15" t="s">
        <v>4</v>
      </c>
      <c r="B85" s="4"/>
      <c r="C85" s="4"/>
      <c r="D85" s="4"/>
      <c r="F85" s="4" t="s">
        <v>61</v>
      </c>
      <c r="G85" s="19"/>
    </row>
    <row r="86" spans="1:7" ht="15" customHeight="1" x14ac:dyDescent="0.2">
      <c r="A86" s="15"/>
      <c r="G86" s="17"/>
    </row>
    <row r="87" spans="1:7" ht="15" customHeight="1" x14ac:dyDescent="0.2">
      <c r="A87" s="15" t="s">
        <v>71</v>
      </c>
      <c r="B87" s="4"/>
      <c r="C87" s="4"/>
      <c r="D87" s="4"/>
      <c r="F87" s="4" t="s">
        <v>61</v>
      </c>
      <c r="G87" s="19"/>
    </row>
    <row r="88" spans="1:7" ht="15" customHeight="1" x14ac:dyDescent="0.2">
      <c r="A88" s="15"/>
      <c r="G88" s="17"/>
    </row>
    <row r="89" spans="1:7" ht="12.75" customHeight="1" x14ac:dyDescent="0.2">
      <c r="A89" s="15"/>
      <c r="G89" s="17"/>
    </row>
    <row r="90" spans="1:7" ht="12.75" customHeight="1" x14ac:dyDescent="0.2">
      <c r="A90" s="16"/>
      <c r="B90" s="4"/>
      <c r="C90" s="4"/>
      <c r="D90" s="4"/>
      <c r="E90" s="4"/>
      <c r="F90" s="4"/>
      <c r="G90" s="19"/>
    </row>
  </sheetData>
  <mergeCells count="5">
    <mergeCell ref="A1:G1"/>
    <mergeCell ref="A13:G13"/>
    <mergeCell ref="A28:G28"/>
    <mergeCell ref="A58:G58"/>
    <mergeCell ref="A64:G64"/>
  </mergeCells>
  <pageMargins left="0.75" right="0.75" top="1" bottom="1" header="0.5" footer="0.5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topLeftCell="A31" workbookViewId="0">
      <selection activeCell="M54" sqref="M54"/>
    </sheetView>
  </sheetViews>
  <sheetFormatPr defaultColWidth="9.140625" defaultRowHeight="12.75" x14ac:dyDescent="0.2"/>
  <cols>
    <col min="1" max="1" width="37.7109375" customWidth="1"/>
    <col min="2" max="2" width="23.42578125" customWidth="1"/>
    <col min="3" max="7" width="11.28515625" customWidth="1"/>
  </cols>
  <sheetData>
    <row r="1" spans="1:7" ht="15" customHeight="1" x14ac:dyDescent="0.25">
      <c r="A1" s="52" t="s">
        <v>34</v>
      </c>
      <c r="B1" s="53"/>
      <c r="C1" s="53"/>
      <c r="D1" s="53"/>
      <c r="E1" s="53"/>
      <c r="F1" s="53"/>
      <c r="G1" s="54"/>
    </row>
    <row r="2" spans="1:7" ht="15" customHeight="1" x14ac:dyDescent="0.2"/>
    <row r="3" spans="1:7" ht="15" customHeight="1" x14ac:dyDescent="0.2">
      <c r="A3" s="3" t="s">
        <v>76</v>
      </c>
      <c r="B3" s="6" t="s">
        <v>41</v>
      </c>
      <c r="C3" s="5"/>
      <c r="D3" s="5"/>
      <c r="E3" s="5"/>
      <c r="F3" s="5"/>
      <c r="G3" s="7"/>
    </row>
    <row r="4" spans="1:7" ht="15" customHeight="1" x14ac:dyDescent="0.2"/>
    <row r="5" spans="1:7" ht="15" customHeight="1" x14ac:dyDescent="0.2">
      <c r="A5" s="3" t="s">
        <v>43</v>
      </c>
      <c r="B5" s="8" t="s">
        <v>81</v>
      </c>
    </row>
    <row r="6" spans="1:7" ht="15" customHeight="1" x14ac:dyDescent="0.2">
      <c r="A6" s="3" t="s">
        <v>83</v>
      </c>
      <c r="B6" s="8" t="s">
        <v>86</v>
      </c>
    </row>
    <row r="7" spans="1:7" ht="15" customHeight="1" x14ac:dyDescent="0.2"/>
    <row r="8" spans="1:7" ht="15" customHeight="1" x14ac:dyDescent="0.25">
      <c r="A8" s="45" t="s">
        <v>38</v>
      </c>
      <c r="B8" s="44" t="s">
        <v>1</v>
      </c>
      <c r="C8" s="44" t="s">
        <v>49</v>
      </c>
      <c r="D8" s="44" t="s">
        <v>24</v>
      </c>
      <c r="E8" s="44" t="s">
        <v>44</v>
      </c>
      <c r="F8" s="44" t="s">
        <v>0</v>
      </c>
      <c r="G8" s="47" t="s">
        <v>60</v>
      </c>
    </row>
    <row r="9" spans="1:7" ht="15" customHeight="1" x14ac:dyDescent="0.2"/>
    <row r="10" spans="1:7" ht="15" customHeight="1" x14ac:dyDescent="0.25">
      <c r="B10" s="45" t="s">
        <v>53</v>
      </c>
      <c r="C10" s="46">
        <v>77</v>
      </c>
      <c r="D10" s="46">
        <v>98</v>
      </c>
      <c r="E10" s="46">
        <v>96</v>
      </c>
      <c r="F10" s="46">
        <v>101</v>
      </c>
      <c r="G10" s="47">
        <v>99</v>
      </c>
    </row>
    <row r="11" spans="1:7" ht="15" customHeight="1" x14ac:dyDescent="0.2"/>
    <row r="12" spans="1:7" ht="15" customHeight="1" x14ac:dyDescent="0.2"/>
    <row r="13" spans="1:7" ht="15" customHeight="1" x14ac:dyDescent="0.25">
      <c r="A13" s="55" t="s">
        <v>3</v>
      </c>
      <c r="B13" s="56"/>
      <c r="C13" s="56"/>
      <c r="D13" s="56"/>
      <c r="E13" s="56"/>
      <c r="F13" s="56"/>
      <c r="G13" s="57"/>
    </row>
    <row r="14" spans="1:7" ht="15" customHeight="1" x14ac:dyDescent="0.2">
      <c r="A14" s="15"/>
      <c r="G14" s="17"/>
    </row>
    <row r="15" spans="1:7" ht="15" customHeight="1" x14ac:dyDescent="0.2">
      <c r="A15" s="15" t="s">
        <v>36</v>
      </c>
      <c r="B15" s="13" t="s">
        <v>7</v>
      </c>
      <c r="C15" s="14">
        <v>359165.2</v>
      </c>
      <c r="D15" s="14">
        <v>413804.1</v>
      </c>
      <c r="E15" s="14">
        <v>408310.1</v>
      </c>
      <c r="F15" s="14">
        <v>422045</v>
      </c>
      <c r="G15" s="18">
        <v>416551</v>
      </c>
    </row>
    <row r="16" spans="1:7" ht="15" customHeight="1" x14ac:dyDescent="0.2">
      <c r="A16" s="15" t="s">
        <v>70</v>
      </c>
      <c r="B16" s="13" t="s">
        <v>7</v>
      </c>
      <c r="C16" s="14">
        <v>0</v>
      </c>
      <c r="D16" s="14">
        <v>0</v>
      </c>
      <c r="E16" s="14">
        <v>0</v>
      </c>
      <c r="F16" s="14">
        <v>0</v>
      </c>
      <c r="G16" s="18">
        <v>0</v>
      </c>
    </row>
    <row r="17" spans="1:7" ht="15" customHeight="1" x14ac:dyDescent="0.2">
      <c r="A17" s="15" t="s">
        <v>21</v>
      </c>
      <c r="B17" s="13" t="s">
        <v>51</v>
      </c>
      <c r="C17" s="14">
        <v>0</v>
      </c>
      <c r="D17" s="14">
        <v>0</v>
      </c>
      <c r="E17" s="14">
        <v>0</v>
      </c>
      <c r="F17" s="14">
        <v>0</v>
      </c>
      <c r="G17" s="18">
        <v>0</v>
      </c>
    </row>
    <row r="18" spans="1:7" ht="15" customHeight="1" x14ac:dyDescent="0.2">
      <c r="A18" s="15" t="s">
        <v>64</v>
      </c>
      <c r="B18" s="13" t="s">
        <v>50</v>
      </c>
      <c r="C18" s="14">
        <v>13819</v>
      </c>
      <c r="D18" s="14">
        <v>13703</v>
      </c>
      <c r="E18" s="14">
        <v>10653</v>
      </c>
      <c r="F18" s="14">
        <v>2409</v>
      </c>
      <c r="G18" s="18">
        <v>0</v>
      </c>
    </row>
    <row r="19" spans="1:7" ht="15" customHeight="1" x14ac:dyDescent="0.2">
      <c r="A19" s="15" t="s">
        <v>67</v>
      </c>
      <c r="B19" s="13" t="s">
        <v>55</v>
      </c>
      <c r="C19" s="14">
        <v>23720</v>
      </c>
      <c r="D19" s="14">
        <v>25040</v>
      </c>
      <c r="E19" s="14">
        <v>18440</v>
      </c>
      <c r="F19" s="14">
        <v>17460</v>
      </c>
      <c r="G19" s="18">
        <v>16140</v>
      </c>
    </row>
    <row r="20" spans="1:7" ht="15" customHeight="1" x14ac:dyDescent="0.2">
      <c r="A20" s="15" t="s">
        <v>66</v>
      </c>
      <c r="B20" s="13" t="s">
        <v>54</v>
      </c>
      <c r="C20" s="14">
        <v>0</v>
      </c>
      <c r="D20" s="14">
        <v>0</v>
      </c>
      <c r="E20" s="14">
        <v>0</v>
      </c>
      <c r="F20" s="14">
        <v>0</v>
      </c>
      <c r="G20" s="18">
        <v>0</v>
      </c>
    </row>
    <row r="21" spans="1:7" ht="15" customHeight="1" x14ac:dyDescent="0.2">
      <c r="A21" s="15" t="s">
        <v>47</v>
      </c>
      <c r="B21" s="13" t="s">
        <v>79</v>
      </c>
      <c r="C21" s="14">
        <v>27821</v>
      </c>
      <c r="D21" s="14">
        <v>18000</v>
      </c>
      <c r="E21" s="14">
        <v>11000</v>
      </c>
      <c r="F21" s="14">
        <v>11000</v>
      </c>
      <c r="G21" s="18">
        <v>11000</v>
      </c>
    </row>
    <row r="22" spans="1:7" ht="15" customHeight="1" x14ac:dyDescent="0.2">
      <c r="A22" s="15" t="s">
        <v>9</v>
      </c>
      <c r="B22" s="13" t="s">
        <v>13</v>
      </c>
      <c r="C22" s="14">
        <v>23650</v>
      </c>
      <c r="D22" s="14">
        <v>23550</v>
      </c>
      <c r="E22" s="14">
        <v>23550</v>
      </c>
      <c r="F22" s="14">
        <v>23550</v>
      </c>
      <c r="G22" s="18">
        <v>23550</v>
      </c>
    </row>
    <row r="23" spans="1:7" ht="15" customHeight="1" x14ac:dyDescent="0.2">
      <c r="A23" s="15" t="s">
        <v>56</v>
      </c>
      <c r="B23" s="13" t="s">
        <v>12</v>
      </c>
      <c r="C23" s="14">
        <v>0</v>
      </c>
      <c r="D23" s="14">
        <v>0</v>
      </c>
      <c r="E23" s="14">
        <v>0</v>
      </c>
      <c r="F23" s="14">
        <v>0</v>
      </c>
      <c r="G23" s="18">
        <v>0</v>
      </c>
    </row>
    <row r="24" spans="1:7" ht="15" customHeight="1" x14ac:dyDescent="0.2">
      <c r="A24" s="15" t="s">
        <v>84</v>
      </c>
      <c r="B24" s="13" t="s">
        <v>26</v>
      </c>
      <c r="C24" s="14">
        <v>0</v>
      </c>
      <c r="D24" s="14">
        <v>0</v>
      </c>
      <c r="E24" s="14">
        <v>0</v>
      </c>
      <c r="F24" s="14">
        <v>0</v>
      </c>
      <c r="G24" s="18">
        <v>0</v>
      </c>
    </row>
    <row r="25" spans="1:7" ht="15" customHeight="1" x14ac:dyDescent="0.2">
      <c r="A25" s="15"/>
      <c r="G25" s="17"/>
    </row>
    <row r="26" spans="1:7" ht="15" customHeight="1" x14ac:dyDescent="0.25">
      <c r="A26" s="45" t="s">
        <v>33</v>
      </c>
      <c r="B26" s="46"/>
      <c r="C26" s="23">
        <f>SUM(C15:C25)</f>
        <v>448175.2</v>
      </c>
      <c r="D26" s="23">
        <f>SUM(D15:D25)</f>
        <v>494097.1</v>
      </c>
      <c r="E26" s="23">
        <f>SUM(E15:E25)</f>
        <v>471953.1</v>
      </c>
      <c r="F26" s="23">
        <f>SUM(F15:F25)</f>
        <v>476464</v>
      </c>
      <c r="G26" s="24">
        <f>SUM(G15:G25)</f>
        <v>467241</v>
      </c>
    </row>
    <row r="27" spans="1:7" ht="15" customHeight="1" x14ac:dyDescent="0.2"/>
    <row r="28" spans="1:7" ht="15" customHeight="1" x14ac:dyDescent="0.25">
      <c r="A28" s="55" t="s">
        <v>75</v>
      </c>
      <c r="B28" s="56"/>
      <c r="C28" s="56"/>
      <c r="D28" s="56"/>
      <c r="E28" s="56"/>
      <c r="F28" s="56"/>
      <c r="G28" s="57"/>
    </row>
    <row r="29" spans="1:7" ht="15" customHeight="1" x14ac:dyDescent="0.2">
      <c r="A29" s="15"/>
      <c r="G29" s="17"/>
    </row>
    <row r="30" spans="1:7" ht="15" customHeight="1" x14ac:dyDescent="0.2">
      <c r="A30" s="15" t="s">
        <v>39</v>
      </c>
      <c r="B30" s="13" t="s">
        <v>46</v>
      </c>
      <c r="C30" s="14">
        <v>232161.5711</v>
      </c>
      <c r="D30" s="14">
        <v>242331.0577</v>
      </c>
      <c r="E30" s="14">
        <v>251136.57370000001</v>
      </c>
      <c r="F30" s="14">
        <v>259912.57930000001</v>
      </c>
      <c r="G30" s="18">
        <v>267114.68589999998</v>
      </c>
    </row>
    <row r="31" spans="1:7" ht="15" customHeight="1" x14ac:dyDescent="0.2">
      <c r="A31" s="15" t="s">
        <v>77</v>
      </c>
      <c r="B31" s="13" t="s">
        <v>22</v>
      </c>
      <c r="C31" s="14">
        <v>114080.9783</v>
      </c>
      <c r="D31" s="14">
        <v>114626.5034</v>
      </c>
      <c r="E31" s="14">
        <v>114456.6296</v>
      </c>
      <c r="F31" s="14">
        <v>110462.30620000001</v>
      </c>
      <c r="G31" s="18">
        <v>108097.2169</v>
      </c>
    </row>
    <row r="32" spans="1:7" ht="15" customHeight="1" x14ac:dyDescent="0.2">
      <c r="A32" s="15" t="s">
        <v>37</v>
      </c>
      <c r="B32" s="13" t="s">
        <v>73</v>
      </c>
      <c r="C32" s="14">
        <v>8748.5935000000009</v>
      </c>
      <c r="D32" s="14">
        <v>8974.3516999999993</v>
      </c>
      <c r="E32" s="14">
        <v>9180.3032000000003</v>
      </c>
      <c r="F32" s="14">
        <v>9377.3914000000004</v>
      </c>
      <c r="G32" s="18">
        <v>9579.4</v>
      </c>
    </row>
    <row r="33" spans="1:9" ht="15" customHeight="1" x14ac:dyDescent="0.2">
      <c r="A33" s="15" t="s">
        <v>16</v>
      </c>
      <c r="B33" s="13" t="s">
        <v>18</v>
      </c>
      <c r="C33" s="14">
        <v>10678</v>
      </c>
      <c r="D33" s="14">
        <v>10944.95</v>
      </c>
      <c r="E33" s="14">
        <v>11218.573700000001</v>
      </c>
      <c r="F33" s="14">
        <v>11499.038</v>
      </c>
      <c r="G33" s="18">
        <v>11786.513999999999</v>
      </c>
    </row>
    <row r="34" spans="1:9" ht="15" customHeight="1" x14ac:dyDescent="0.2">
      <c r="A34" s="15" t="s">
        <v>59</v>
      </c>
      <c r="B34" s="13" t="s">
        <v>35</v>
      </c>
      <c r="C34" s="14">
        <v>31027</v>
      </c>
      <c r="D34" s="14">
        <v>31272.674999999999</v>
      </c>
      <c r="E34" s="14">
        <v>32054.4918</v>
      </c>
      <c r="F34" s="14">
        <v>32855.854200000002</v>
      </c>
      <c r="G34" s="18">
        <v>33677.250599999999</v>
      </c>
    </row>
    <row r="35" spans="1:9" ht="15" customHeight="1" x14ac:dyDescent="0.2">
      <c r="A35" s="15" t="s">
        <v>31</v>
      </c>
      <c r="B35" s="13" t="s">
        <v>28</v>
      </c>
      <c r="C35" s="14">
        <v>57946</v>
      </c>
      <c r="D35" s="14">
        <v>33719.15</v>
      </c>
      <c r="E35" s="14">
        <v>27260.025000000001</v>
      </c>
      <c r="F35" s="14">
        <v>27814.4221</v>
      </c>
      <c r="G35" s="18">
        <v>28382.6787</v>
      </c>
    </row>
    <row r="36" spans="1:9" ht="15" customHeight="1" x14ac:dyDescent="0.2">
      <c r="A36" s="15" t="s">
        <v>23</v>
      </c>
      <c r="B36" s="13" t="s">
        <v>32</v>
      </c>
      <c r="C36" s="14">
        <v>47447</v>
      </c>
      <c r="D36" s="14">
        <v>46696.800000000003</v>
      </c>
      <c r="E36" s="14">
        <v>47321.844799999999</v>
      </c>
      <c r="F36" s="14">
        <v>47962.516100000001</v>
      </c>
      <c r="G36" s="18">
        <v>48619.203999999998</v>
      </c>
    </row>
    <row r="37" spans="1:9" ht="15" customHeight="1" x14ac:dyDescent="0.2">
      <c r="A37" s="15" t="s">
        <v>65</v>
      </c>
      <c r="B37" s="13" t="s">
        <v>5</v>
      </c>
      <c r="C37" s="14">
        <v>0</v>
      </c>
      <c r="D37" s="14">
        <v>0</v>
      </c>
      <c r="E37" s="14">
        <v>0</v>
      </c>
      <c r="F37" s="14">
        <v>0</v>
      </c>
      <c r="G37" s="18">
        <v>0</v>
      </c>
    </row>
    <row r="38" spans="1:9" ht="15" customHeight="1" x14ac:dyDescent="0.2">
      <c r="A38" s="15"/>
      <c r="G38" s="17"/>
    </row>
    <row r="39" spans="1:9" ht="15" customHeight="1" x14ac:dyDescent="0.25">
      <c r="A39" s="45" t="s">
        <v>58</v>
      </c>
      <c r="B39" s="46"/>
      <c r="C39" s="23">
        <f>SUM(C30:C38)</f>
        <v>502089.14290000004</v>
      </c>
      <c r="D39" s="23">
        <f>SUM(D30:D38)</f>
        <v>488565.4878</v>
      </c>
      <c r="E39" s="23">
        <f>SUM(E30:E38)</f>
        <v>492628.44180000009</v>
      </c>
      <c r="F39" s="23">
        <f>SUM(F30:F38)</f>
        <v>499884.10730000009</v>
      </c>
      <c r="G39" s="24">
        <f>SUM(G30:G38)</f>
        <v>507256.95010000002</v>
      </c>
    </row>
    <row r="40" spans="1:9" ht="15" customHeight="1" x14ac:dyDescent="0.2"/>
    <row r="41" spans="1:9" ht="15" customHeight="1" x14ac:dyDescent="0.25">
      <c r="A41" s="45" t="s">
        <v>42</v>
      </c>
      <c r="B41" s="46"/>
      <c r="C41" s="23">
        <f>SUM(C26-C39)</f>
        <v>-53913.942900000024</v>
      </c>
      <c r="D41" s="23">
        <f>SUM(D26-D39)</f>
        <v>5531.6121999999741</v>
      </c>
      <c r="E41" s="23">
        <f>SUM(E26-E39)</f>
        <v>-20675.341800000111</v>
      </c>
      <c r="F41" s="23">
        <f>SUM(F26-F39)</f>
        <v>-23420.107300000091</v>
      </c>
      <c r="G41" s="24">
        <f>SUM(G26-G39)</f>
        <v>-40015.950100000016</v>
      </c>
    </row>
    <row r="42" spans="1:9" ht="15" customHeight="1" x14ac:dyDescent="0.2"/>
    <row r="43" spans="1:9" ht="15" customHeight="1" x14ac:dyDescent="0.25">
      <c r="A43" s="31" t="s">
        <v>48</v>
      </c>
      <c r="B43" s="29" t="s">
        <v>74</v>
      </c>
      <c r="C43" s="30">
        <f>23432</f>
        <v>23432</v>
      </c>
      <c r="D43" s="30" t="s">
        <v>15</v>
      </c>
      <c r="E43" s="30" t="s">
        <v>15</v>
      </c>
      <c r="F43" s="30" t="s">
        <v>15</v>
      </c>
      <c r="G43" s="33" t="s">
        <v>15</v>
      </c>
      <c r="H43" s="27"/>
      <c r="I43" s="27"/>
    </row>
    <row r="44" spans="1:9" ht="15" customHeight="1" x14ac:dyDescent="0.25">
      <c r="A44" s="32" t="s">
        <v>19</v>
      </c>
      <c r="B44" s="25" t="s">
        <v>14</v>
      </c>
      <c r="C44" s="26">
        <f>48202</f>
        <v>48202</v>
      </c>
      <c r="D44" s="26">
        <f>C52</f>
        <v>17720.057099999976</v>
      </c>
      <c r="E44" s="26">
        <f>D52</f>
        <v>23251.66929999995</v>
      </c>
      <c r="F44" s="26">
        <f>E52</f>
        <v>2576.3274999998393</v>
      </c>
      <c r="G44" s="34">
        <f>F52</f>
        <v>-20843.779800000251</v>
      </c>
      <c r="H44" s="27"/>
      <c r="I44" s="27"/>
    </row>
    <row r="45" spans="1:9" ht="15" customHeight="1" x14ac:dyDescent="0.25">
      <c r="A45" s="32"/>
      <c r="B45" s="25" t="s">
        <v>6</v>
      </c>
      <c r="C45" s="26">
        <f>0</f>
        <v>0</v>
      </c>
      <c r="D45" s="26" t="s">
        <v>15</v>
      </c>
      <c r="E45" s="26" t="s">
        <v>15</v>
      </c>
      <c r="F45" s="26" t="s">
        <v>15</v>
      </c>
      <c r="G45" s="34" t="s">
        <v>15</v>
      </c>
      <c r="H45" s="27"/>
      <c r="I45" s="27"/>
    </row>
    <row r="46" spans="1:9" ht="15" customHeight="1" x14ac:dyDescent="0.25">
      <c r="A46" s="32"/>
      <c r="B46" s="36" t="s">
        <v>72</v>
      </c>
      <c r="C46" s="37">
        <f>SUM(C43:C45)</f>
        <v>71634</v>
      </c>
      <c r="D46" s="37">
        <f>SUM(D43:D45)</f>
        <v>17720.057099999976</v>
      </c>
      <c r="E46" s="37">
        <f>SUM(E43:E45)</f>
        <v>23251.66929999995</v>
      </c>
      <c r="F46" s="37">
        <f>SUM(F43:F45)</f>
        <v>2576.3274999998393</v>
      </c>
      <c r="G46" s="38">
        <f>SUM(G43:G45)</f>
        <v>-20843.779800000251</v>
      </c>
      <c r="H46" s="27"/>
      <c r="I46" s="27"/>
    </row>
    <row r="47" spans="1:9" ht="15" customHeight="1" x14ac:dyDescent="0.25">
      <c r="A47" s="20"/>
      <c r="B47" s="9"/>
      <c r="C47" s="9"/>
      <c r="D47" s="9"/>
      <c r="E47" s="9"/>
      <c r="F47" s="9"/>
      <c r="G47" s="35"/>
    </row>
    <row r="48" spans="1:9" ht="15" customHeight="1" x14ac:dyDescent="0.2"/>
    <row r="49" spans="1:9" ht="15" customHeight="1" x14ac:dyDescent="0.25">
      <c r="A49" s="31" t="s">
        <v>52</v>
      </c>
      <c r="B49" s="29" t="s">
        <v>74</v>
      </c>
      <c r="C49" s="30" t="s">
        <v>15</v>
      </c>
      <c r="D49" s="30" t="s">
        <v>15</v>
      </c>
      <c r="E49" s="30" t="s">
        <v>15</v>
      </c>
      <c r="F49" s="30" t="s">
        <v>15</v>
      </c>
      <c r="G49" s="33" t="s">
        <v>15</v>
      </c>
      <c r="H49" s="27"/>
      <c r="I49" s="27"/>
    </row>
    <row r="50" spans="1:9" ht="15" customHeight="1" x14ac:dyDescent="0.25">
      <c r="A50" s="32" t="s">
        <v>30</v>
      </c>
      <c r="B50" s="25" t="s">
        <v>14</v>
      </c>
      <c r="C50" s="26">
        <f>C41+C46</f>
        <v>17720.057099999976</v>
      </c>
      <c r="D50" s="26">
        <f>D41+D44</f>
        <v>23251.66929999995</v>
      </c>
      <c r="E50" s="26">
        <f>E41+E44</f>
        <v>2576.3274999998393</v>
      </c>
      <c r="F50" s="26">
        <f>F41+F44</f>
        <v>-20843.779800000251</v>
      </c>
      <c r="G50" s="34">
        <f>G41+G44</f>
        <v>-60859.729900000268</v>
      </c>
      <c r="H50" s="27"/>
      <c r="I50" s="27"/>
    </row>
    <row r="51" spans="1:9" ht="15" customHeight="1" x14ac:dyDescent="0.25">
      <c r="A51" s="32" t="s">
        <v>11</v>
      </c>
      <c r="B51" s="25" t="s">
        <v>6</v>
      </c>
      <c r="C51" s="26" t="s">
        <v>15</v>
      </c>
      <c r="D51" s="26" t="s">
        <v>15</v>
      </c>
      <c r="E51" s="26" t="s">
        <v>15</v>
      </c>
      <c r="F51" s="26" t="s">
        <v>15</v>
      </c>
      <c r="G51" s="34" t="s">
        <v>15</v>
      </c>
      <c r="H51" s="27"/>
      <c r="I51" s="27"/>
    </row>
    <row r="52" spans="1:9" ht="15" customHeight="1" x14ac:dyDescent="0.25">
      <c r="A52" s="32"/>
      <c r="B52" s="36" t="s">
        <v>10</v>
      </c>
      <c r="C52" s="58">
        <f>SUM(C49:C51)</f>
        <v>17720.057099999976</v>
      </c>
      <c r="D52" s="58">
        <f>SUM(D49:D51)</f>
        <v>23251.66929999995</v>
      </c>
      <c r="E52" s="58">
        <f>SUM(E49:E51)</f>
        <v>2576.3274999998393</v>
      </c>
      <c r="F52" s="58">
        <f>SUM(F49:F51)</f>
        <v>-20843.779800000251</v>
      </c>
      <c r="G52" s="59">
        <f>SUM(G49:G51)</f>
        <v>-60859.729900000268</v>
      </c>
      <c r="H52" s="27"/>
      <c r="I52" s="27"/>
    </row>
    <row r="53" spans="1:9" ht="15" customHeight="1" x14ac:dyDescent="0.25">
      <c r="A53" s="20"/>
      <c r="B53" s="9"/>
      <c r="C53" s="9"/>
      <c r="D53" s="9"/>
      <c r="E53" s="9"/>
      <c r="F53" s="9"/>
      <c r="G53" s="35"/>
    </row>
    <row r="54" spans="1:9" ht="15" customHeight="1" x14ac:dyDescent="0.2"/>
    <row r="55" spans="1:9" ht="15" customHeight="1" x14ac:dyDescent="0.25">
      <c r="A55" s="31" t="s">
        <v>45</v>
      </c>
      <c r="B55" s="28"/>
      <c r="C55" s="39">
        <f>IF(OR(C15=0,C52=0),0,SUM(C52/C15))</f>
        <v>4.9336787361358998E-2</v>
      </c>
      <c r="D55" s="39">
        <f>IF(OR(D15=0,D52=0),0,SUM(D52/D15))</f>
        <v>5.6190040891329861E-2</v>
      </c>
      <c r="E55" s="39">
        <f>IF(OR(E15=0,E52=0),0,SUM(E52/E15))</f>
        <v>6.3097324802884854E-3</v>
      </c>
      <c r="F55" s="39">
        <f>IF(OR(F15=0,F52=0),0,SUM(F52/F15))</f>
        <v>-4.9387576680212424E-2</v>
      </c>
      <c r="G55" s="40">
        <f>IF(OR(G15=0,G52=0),0,SUM(G52/G15))</f>
        <v>-0.14610391020547367</v>
      </c>
    </row>
    <row r="56" spans="1:9" ht="15" customHeight="1" x14ac:dyDescent="0.25">
      <c r="A56" s="20" t="s">
        <v>25</v>
      </c>
      <c r="B56" s="9"/>
      <c r="C56" s="21">
        <f>SUM(C15*0.06)</f>
        <v>21549.912</v>
      </c>
      <c r="D56" s="21">
        <f>SUM(D15*0.06)</f>
        <v>24828.245999999999</v>
      </c>
      <c r="E56" s="21">
        <f>SUM(E15*0.06)</f>
        <v>24498.605999999996</v>
      </c>
      <c r="F56" s="21">
        <f>SUM(F15*0.06)</f>
        <v>25322.7</v>
      </c>
      <c r="G56" s="22">
        <f>SUM(G15*0.06)</f>
        <v>24993.059999999998</v>
      </c>
    </row>
    <row r="57" spans="1:9" ht="15" customHeight="1" x14ac:dyDescent="0.2"/>
    <row r="58" spans="1:9" ht="15" customHeight="1" x14ac:dyDescent="0.25">
      <c r="A58" s="55" t="s">
        <v>68</v>
      </c>
      <c r="B58" s="56"/>
      <c r="C58" s="56"/>
      <c r="D58" s="56"/>
      <c r="E58" s="56"/>
      <c r="F58" s="56"/>
      <c r="G58" s="57"/>
    </row>
    <row r="59" spans="1:9" ht="15" customHeight="1" x14ac:dyDescent="0.2">
      <c r="A59" s="15"/>
      <c r="G59" s="17"/>
    </row>
    <row r="60" spans="1:9" ht="15" customHeight="1" x14ac:dyDescent="0.2">
      <c r="A60" s="15" t="s">
        <v>40</v>
      </c>
      <c r="B60" s="13" t="s">
        <v>27</v>
      </c>
      <c r="C60" s="14">
        <v>5012</v>
      </c>
      <c r="D60" s="14">
        <v>5012</v>
      </c>
      <c r="E60" s="14">
        <v>5012</v>
      </c>
      <c r="F60" s="14">
        <v>5012</v>
      </c>
      <c r="G60" s="18">
        <v>5012</v>
      </c>
    </row>
    <row r="61" spans="1:9" ht="15" customHeight="1" x14ac:dyDescent="0.2">
      <c r="A61" s="15"/>
      <c r="G61" s="17"/>
    </row>
    <row r="62" spans="1:9" ht="15" customHeight="1" x14ac:dyDescent="0.25">
      <c r="A62" s="45" t="s">
        <v>82</v>
      </c>
      <c r="B62" s="46"/>
      <c r="C62" s="23">
        <f>SUM(C60:C61)</f>
        <v>5012</v>
      </c>
      <c r="D62" s="23">
        <f>SUM(D60:D61)</f>
        <v>5012</v>
      </c>
      <c r="E62" s="23">
        <f>SUM(E60:E61)</f>
        <v>5012</v>
      </c>
      <c r="F62" s="23">
        <f>SUM(F60:F61)</f>
        <v>5012</v>
      </c>
      <c r="G62" s="24">
        <f>SUM(G60:G61)</f>
        <v>5012</v>
      </c>
    </row>
    <row r="63" spans="1:9" ht="15" customHeight="1" x14ac:dyDescent="0.2"/>
    <row r="64" spans="1:9" ht="15" customHeight="1" x14ac:dyDescent="0.25">
      <c r="A64" s="55" t="s">
        <v>63</v>
      </c>
      <c r="B64" s="56"/>
      <c r="C64" s="56"/>
      <c r="D64" s="56"/>
      <c r="E64" s="56"/>
      <c r="F64" s="56"/>
      <c r="G64" s="57"/>
    </row>
    <row r="65" spans="1:9" ht="15" customHeight="1" x14ac:dyDescent="0.2">
      <c r="A65" s="15"/>
      <c r="G65" s="17"/>
    </row>
    <row r="66" spans="1:9" ht="15" customHeight="1" x14ac:dyDescent="0.2">
      <c r="A66" s="15" t="s">
        <v>78</v>
      </c>
      <c r="B66" s="13" t="s">
        <v>8</v>
      </c>
      <c r="C66" s="14">
        <v>18000</v>
      </c>
      <c r="D66" s="14">
        <v>5012</v>
      </c>
      <c r="E66" s="14">
        <v>5012</v>
      </c>
      <c r="F66" s="14">
        <v>5012</v>
      </c>
      <c r="G66" s="18">
        <v>5012</v>
      </c>
    </row>
    <row r="67" spans="1:9" ht="15" customHeight="1" x14ac:dyDescent="0.2">
      <c r="A67" s="15"/>
      <c r="G67" s="17"/>
    </row>
    <row r="68" spans="1:9" ht="15" customHeight="1" x14ac:dyDescent="0.25">
      <c r="A68" s="45" t="s">
        <v>2</v>
      </c>
      <c r="B68" s="46"/>
      <c r="C68" s="23">
        <f>SUM(C66:C67)</f>
        <v>18000</v>
      </c>
      <c r="D68" s="23">
        <f>SUM(D66:D67)</f>
        <v>5012</v>
      </c>
      <c r="E68" s="23">
        <f>SUM(E66:E67)</f>
        <v>5012</v>
      </c>
      <c r="F68" s="23">
        <f>SUM(F66:F67)</f>
        <v>5012</v>
      </c>
      <c r="G68" s="24">
        <f>SUM(G66:G67)</f>
        <v>5012</v>
      </c>
    </row>
    <row r="69" spans="1:9" ht="15" customHeight="1" x14ac:dyDescent="0.2"/>
    <row r="70" spans="1:9" ht="15" customHeight="1" x14ac:dyDescent="0.25">
      <c r="A70" s="45" t="s">
        <v>62</v>
      </c>
      <c r="B70" s="46"/>
      <c r="C70" s="23">
        <f>SUM(C62-C68)</f>
        <v>-12988</v>
      </c>
      <c r="D70" s="23">
        <f>SUM(D62-D68)</f>
        <v>0</v>
      </c>
      <c r="E70" s="23">
        <f>SUM(E62-E68)</f>
        <v>0</v>
      </c>
      <c r="F70" s="23">
        <f>SUM(F62-F68)</f>
        <v>0</v>
      </c>
      <c r="G70" s="24">
        <f>SUM(G62-G68)</f>
        <v>0</v>
      </c>
    </row>
    <row r="71" spans="1:9" ht="15" customHeight="1" x14ac:dyDescent="0.2"/>
    <row r="72" spans="1:9" ht="15" customHeight="1" x14ac:dyDescent="0.25">
      <c r="A72" s="31" t="s">
        <v>48</v>
      </c>
      <c r="B72" s="29" t="s">
        <v>57</v>
      </c>
      <c r="C72" s="30">
        <f>15351</f>
        <v>15351</v>
      </c>
      <c r="D72" s="30">
        <f>C76</f>
        <v>2363</v>
      </c>
      <c r="E72" s="30">
        <f>D76</f>
        <v>2363</v>
      </c>
      <c r="F72" s="30">
        <f>E76</f>
        <v>2363</v>
      </c>
      <c r="G72" s="33">
        <f>F76</f>
        <v>2363</v>
      </c>
      <c r="H72" s="27"/>
      <c r="I72" s="27"/>
    </row>
    <row r="73" spans="1:9" ht="15" customHeight="1" x14ac:dyDescent="0.25">
      <c r="A73" s="32" t="s">
        <v>19</v>
      </c>
      <c r="B73" s="1"/>
      <c r="C73" s="26"/>
      <c r="D73" s="26"/>
      <c r="E73" s="26"/>
      <c r="F73" s="26"/>
      <c r="G73" s="34"/>
      <c r="H73" s="27"/>
      <c r="I73" s="27"/>
    </row>
    <row r="74" spans="1:9" ht="15" customHeight="1" x14ac:dyDescent="0.25">
      <c r="A74" s="20"/>
      <c r="B74" s="36" t="s">
        <v>80</v>
      </c>
      <c r="C74" s="37">
        <f>SUM(C72:C73)</f>
        <v>15351</v>
      </c>
      <c r="D74" s="37">
        <f>SUM(D72:D73)</f>
        <v>2363</v>
      </c>
      <c r="E74" s="37">
        <f>SUM(E72:E73)</f>
        <v>2363</v>
      </c>
      <c r="F74" s="37">
        <f>SUM(F72:F73)</f>
        <v>2363</v>
      </c>
      <c r="G74" s="38">
        <f>SUM(G72:G73)</f>
        <v>2363</v>
      </c>
      <c r="H74" s="27"/>
      <c r="I74" s="27"/>
    </row>
    <row r="75" spans="1:9" ht="15" customHeight="1" x14ac:dyDescent="0.2"/>
    <row r="76" spans="1:9" ht="15" customHeight="1" x14ac:dyDescent="0.25">
      <c r="A76" s="31" t="s">
        <v>52</v>
      </c>
      <c r="B76" s="29" t="s">
        <v>57</v>
      </c>
      <c r="C76" s="30">
        <f>SUM(C70:C72)</f>
        <v>2363</v>
      </c>
      <c r="D76" s="30">
        <f>SUM(D70:D72)</f>
        <v>2363</v>
      </c>
      <c r="E76" s="30">
        <f>SUM(E70:E72)</f>
        <v>2363</v>
      </c>
      <c r="F76" s="30">
        <f>SUM(F70:F72)</f>
        <v>2363</v>
      </c>
      <c r="G76" s="33">
        <f>SUM(G70:G72)</f>
        <v>2363</v>
      </c>
      <c r="H76" s="27"/>
      <c r="I76" s="27"/>
    </row>
    <row r="77" spans="1:9" ht="15" customHeight="1" x14ac:dyDescent="0.25">
      <c r="A77" s="32" t="s">
        <v>30</v>
      </c>
      <c r="B77" s="1"/>
      <c r="C77" s="26"/>
      <c r="D77" s="26"/>
      <c r="E77" s="26"/>
      <c r="F77" s="26"/>
      <c r="G77" s="34"/>
      <c r="H77" s="27"/>
      <c r="I77" s="27"/>
    </row>
    <row r="78" spans="1:9" ht="15" customHeight="1" x14ac:dyDescent="0.25">
      <c r="A78" s="20" t="s">
        <v>69</v>
      </c>
      <c r="B78" s="36" t="s">
        <v>10</v>
      </c>
      <c r="C78" s="37">
        <f>SUM(C76:C77)</f>
        <v>2363</v>
      </c>
      <c r="D78" s="37">
        <f>SUM(D76:D77)</f>
        <v>2363</v>
      </c>
      <c r="E78" s="37">
        <f>SUM(E76:E77)</f>
        <v>2363</v>
      </c>
      <c r="F78" s="37">
        <f>SUM(F76:F77)</f>
        <v>2363</v>
      </c>
      <c r="G78" s="38">
        <f>SUM(G76:G77)</f>
        <v>2363</v>
      </c>
      <c r="H78" s="27"/>
      <c r="I78" s="27"/>
    </row>
    <row r="79" spans="1:9" ht="15" customHeight="1" x14ac:dyDescent="0.2"/>
    <row r="80" spans="1:9" ht="15" customHeight="1" x14ac:dyDescent="0.25">
      <c r="A80" s="31" t="s">
        <v>20</v>
      </c>
      <c r="B80" s="28"/>
      <c r="C80" s="28"/>
      <c r="D80" s="28"/>
      <c r="E80" s="28"/>
      <c r="F80" s="28"/>
      <c r="G80" s="41"/>
    </row>
    <row r="81" spans="1:7" ht="15" customHeight="1" x14ac:dyDescent="0.2">
      <c r="A81" s="15"/>
      <c r="G81" s="17"/>
    </row>
    <row r="82" spans="1:7" ht="15" customHeight="1" x14ac:dyDescent="0.2">
      <c r="A82" s="42" t="s">
        <v>29</v>
      </c>
      <c r="B82" s="43"/>
      <c r="C82" s="43"/>
      <c r="D82" s="43"/>
      <c r="E82" s="43"/>
      <c r="F82" s="4" t="s">
        <v>61</v>
      </c>
      <c r="G82" s="19"/>
    </row>
    <row r="83" spans="1:7" ht="15" customHeight="1" x14ac:dyDescent="0.2">
      <c r="A83" s="42" t="s">
        <v>17</v>
      </c>
      <c r="B83" s="43"/>
      <c r="C83" s="43"/>
      <c r="D83" s="43"/>
      <c r="E83" s="43"/>
      <c r="G83" s="17"/>
    </row>
    <row r="84" spans="1:7" ht="15" customHeight="1" x14ac:dyDescent="0.2">
      <c r="A84" s="15"/>
      <c r="G84" s="17"/>
    </row>
    <row r="85" spans="1:7" ht="15" customHeight="1" x14ac:dyDescent="0.2">
      <c r="A85" s="15" t="s">
        <v>4</v>
      </c>
      <c r="B85" s="4"/>
      <c r="C85" s="4"/>
      <c r="D85" s="4"/>
      <c r="F85" s="4" t="s">
        <v>61</v>
      </c>
      <c r="G85" s="19"/>
    </row>
    <row r="86" spans="1:7" ht="15" customHeight="1" x14ac:dyDescent="0.2">
      <c r="A86" s="15"/>
      <c r="G86" s="17"/>
    </row>
    <row r="87" spans="1:7" ht="15" customHeight="1" x14ac:dyDescent="0.2">
      <c r="A87" s="15" t="s">
        <v>71</v>
      </c>
      <c r="B87" s="4"/>
      <c r="C87" s="4"/>
      <c r="D87" s="4"/>
      <c r="F87" s="4" t="s">
        <v>61</v>
      </c>
      <c r="G87" s="19"/>
    </row>
    <row r="88" spans="1:7" ht="15" customHeight="1" x14ac:dyDescent="0.2">
      <c r="A88" s="15"/>
      <c r="G88" s="17"/>
    </row>
    <row r="89" spans="1:7" ht="12.75" customHeight="1" x14ac:dyDescent="0.2">
      <c r="A89" s="15"/>
      <c r="G89" s="17"/>
    </row>
    <row r="90" spans="1:7" ht="12.75" customHeight="1" x14ac:dyDescent="0.2">
      <c r="A90" s="16"/>
      <c r="B90" s="4"/>
      <c r="C90" s="4"/>
      <c r="D90" s="4"/>
      <c r="E90" s="4"/>
      <c r="F90" s="4"/>
      <c r="G90" s="19"/>
    </row>
  </sheetData>
  <mergeCells count="5">
    <mergeCell ref="A1:G1"/>
    <mergeCell ref="A13:G13"/>
    <mergeCell ref="A28:G28"/>
    <mergeCell ref="A58:G58"/>
    <mergeCell ref="A64:G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workbookViewId="0">
      <selection activeCell="H5" sqref="H5"/>
    </sheetView>
  </sheetViews>
  <sheetFormatPr defaultColWidth="9.140625" defaultRowHeight="12.75" x14ac:dyDescent="0.2"/>
  <cols>
    <col min="1" max="1" width="37.7109375" customWidth="1"/>
    <col min="2" max="2" width="23.42578125" customWidth="1"/>
    <col min="3" max="7" width="11.28515625" customWidth="1"/>
  </cols>
  <sheetData>
    <row r="1" spans="1:7" ht="15" customHeight="1" x14ac:dyDescent="0.25">
      <c r="A1" s="52" t="s">
        <v>34</v>
      </c>
      <c r="B1" s="53"/>
      <c r="C1" s="53"/>
      <c r="D1" s="53"/>
      <c r="E1" s="53"/>
      <c r="F1" s="53"/>
      <c r="G1" s="54"/>
    </row>
    <row r="2" spans="1:7" ht="15" customHeight="1" x14ac:dyDescent="0.2"/>
    <row r="3" spans="1:7" ht="15" customHeight="1" x14ac:dyDescent="0.2">
      <c r="A3" s="3" t="s">
        <v>76</v>
      </c>
      <c r="B3" s="6" t="s">
        <v>41</v>
      </c>
      <c r="C3" s="5"/>
      <c r="D3" s="5"/>
      <c r="E3" s="5"/>
      <c r="F3" s="5"/>
      <c r="G3" s="7"/>
    </row>
    <row r="4" spans="1:7" ht="15" customHeight="1" x14ac:dyDescent="0.2"/>
    <row r="5" spans="1:7" ht="15" customHeight="1" x14ac:dyDescent="0.2">
      <c r="A5" s="3" t="s">
        <v>43</v>
      </c>
      <c r="B5" s="8" t="s">
        <v>81</v>
      </c>
    </row>
    <row r="6" spans="1:7" ht="15" customHeight="1" x14ac:dyDescent="0.2">
      <c r="A6" s="3" t="s">
        <v>83</v>
      </c>
      <c r="B6" s="8" t="s">
        <v>88</v>
      </c>
    </row>
    <row r="7" spans="1:7" ht="15" customHeight="1" x14ac:dyDescent="0.2"/>
    <row r="8" spans="1:7" ht="15" customHeight="1" x14ac:dyDescent="0.25">
      <c r="A8" s="49" t="s">
        <v>38</v>
      </c>
      <c r="B8" s="48" t="s">
        <v>1</v>
      </c>
      <c r="C8" s="48" t="s">
        <v>49</v>
      </c>
      <c r="D8" s="48" t="s">
        <v>24</v>
      </c>
      <c r="E8" s="48" t="s">
        <v>44</v>
      </c>
      <c r="F8" s="48" t="s">
        <v>0</v>
      </c>
      <c r="G8" s="51" t="s">
        <v>60</v>
      </c>
    </row>
    <row r="9" spans="1:7" ht="15" customHeight="1" x14ac:dyDescent="0.2"/>
    <row r="10" spans="1:7" ht="15" customHeight="1" x14ac:dyDescent="0.25">
      <c r="B10" s="49" t="s">
        <v>53</v>
      </c>
      <c r="C10" s="50">
        <v>77</v>
      </c>
      <c r="D10" s="50">
        <v>98</v>
      </c>
      <c r="E10" s="50">
        <v>96</v>
      </c>
      <c r="F10" s="50">
        <v>101</v>
      </c>
      <c r="G10" s="51">
        <v>99</v>
      </c>
    </row>
    <row r="11" spans="1:7" ht="15" customHeight="1" x14ac:dyDescent="0.2"/>
    <row r="12" spans="1:7" ht="15" customHeight="1" x14ac:dyDescent="0.2"/>
    <row r="13" spans="1:7" ht="15" customHeight="1" x14ac:dyDescent="0.25">
      <c r="A13" s="55" t="s">
        <v>3</v>
      </c>
      <c r="B13" s="56"/>
      <c r="C13" s="56"/>
      <c r="D13" s="56"/>
      <c r="E13" s="56"/>
      <c r="F13" s="56"/>
      <c r="G13" s="57"/>
    </row>
    <row r="14" spans="1:7" ht="15" customHeight="1" x14ac:dyDescent="0.2">
      <c r="A14" s="15"/>
      <c r="G14" s="17"/>
    </row>
    <row r="15" spans="1:7" ht="15" customHeight="1" x14ac:dyDescent="0.2">
      <c r="A15" s="15" t="s">
        <v>36</v>
      </c>
      <c r="B15" s="13" t="s">
        <v>7</v>
      </c>
      <c r="C15" s="14">
        <v>359165.2</v>
      </c>
      <c r="D15" s="14">
        <v>413804.1</v>
      </c>
      <c r="E15" s="14">
        <v>408310.1</v>
      </c>
      <c r="F15" s="14">
        <v>422045</v>
      </c>
      <c r="G15" s="18">
        <v>416551</v>
      </c>
    </row>
    <row r="16" spans="1:7" ht="15" customHeight="1" x14ac:dyDescent="0.2">
      <c r="A16" s="15" t="s">
        <v>70</v>
      </c>
      <c r="B16" s="13" t="s">
        <v>7</v>
      </c>
      <c r="C16" s="14">
        <v>0</v>
      </c>
      <c r="D16" s="14">
        <v>0</v>
      </c>
      <c r="E16" s="14">
        <v>0</v>
      </c>
      <c r="F16" s="14">
        <v>0</v>
      </c>
      <c r="G16" s="18">
        <v>0</v>
      </c>
    </row>
    <row r="17" spans="1:7" ht="15" customHeight="1" x14ac:dyDescent="0.2">
      <c r="A17" s="15" t="s">
        <v>21</v>
      </c>
      <c r="B17" s="13" t="s">
        <v>51</v>
      </c>
      <c r="C17" s="14">
        <v>0</v>
      </c>
      <c r="D17" s="14">
        <v>0</v>
      </c>
      <c r="E17" s="14">
        <v>0</v>
      </c>
      <c r="F17" s="14">
        <v>0</v>
      </c>
      <c r="G17" s="18">
        <v>0</v>
      </c>
    </row>
    <row r="18" spans="1:7" ht="15" customHeight="1" x14ac:dyDescent="0.2">
      <c r="A18" s="15" t="s">
        <v>64</v>
      </c>
      <c r="B18" s="13" t="s">
        <v>50</v>
      </c>
      <c r="C18" s="14">
        <v>13819</v>
      </c>
      <c r="D18" s="14">
        <v>13703</v>
      </c>
      <c r="E18" s="14">
        <v>10653</v>
      </c>
      <c r="F18" s="14">
        <v>2409</v>
      </c>
      <c r="G18" s="18">
        <v>0</v>
      </c>
    </row>
    <row r="19" spans="1:7" ht="15" customHeight="1" x14ac:dyDescent="0.2">
      <c r="A19" s="15" t="s">
        <v>67</v>
      </c>
      <c r="B19" s="13" t="s">
        <v>55</v>
      </c>
      <c r="C19" s="14">
        <v>23720</v>
      </c>
      <c r="D19" s="14">
        <v>25040</v>
      </c>
      <c r="E19" s="14">
        <v>18440</v>
      </c>
      <c r="F19" s="14">
        <v>17460</v>
      </c>
      <c r="G19" s="18">
        <v>16140</v>
      </c>
    </row>
    <row r="20" spans="1:7" ht="15" customHeight="1" x14ac:dyDescent="0.2">
      <c r="A20" s="15" t="s">
        <v>66</v>
      </c>
      <c r="B20" s="13" t="s">
        <v>54</v>
      </c>
      <c r="C20" s="14">
        <v>0</v>
      </c>
      <c r="D20" s="14">
        <v>0</v>
      </c>
      <c r="E20" s="14">
        <v>0</v>
      </c>
      <c r="F20" s="14">
        <v>0</v>
      </c>
      <c r="G20" s="18">
        <v>0</v>
      </c>
    </row>
    <row r="21" spans="1:7" ht="15" customHeight="1" x14ac:dyDescent="0.2">
      <c r="A21" s="15" t="s">
        <v>47</v>
      </c>
      <c r="B21" s="13" t="s">
        <v>79</v>
      </c>
      <c r="C21" s="14">
        <v>27821</v>
      </c>
      <c r="D21" s="14">
        <v>18000</v>
      </c>
      <c r="E21" s="14">
        <v>11000</v>
      </c>
      <c r="F21" s="14">
        <v>11000</v>
      </c>
      <c r="G21" s="18">
        <v>11000</v>
      </c>
    </row>
    <row r="22" spans="1:7" ht="15" customHeight="1" x14ac:dyDescent="0.2">
      <c r="A22" s="15" t="s">
        <v>9</v>
      </c>
      <c r="B22" s="13" t="s">
        <v>13</v>
      </c>
      <c r="C22" s="14">
        <v>23650</v>
      </c>
      <c r="D22" s="14">
        <v>19150</v>
      </c>
      <c r="E22" s="14">
        <v>19150</v>
      </c>
      <c r="F22" s="14">
        <v>19150</v>
      </c>
      <c r="G22" s="18">
        <v>19150</v>
      </c>
    </row>
    <row r="23" spans="1:7" ht="15" customHeight="1" x14ac:dyDescent="0.2">
      <c r="A23" s="15" t="s">
        <v>56</v>
      </c>
      <c r="B23" s="13" t="s">
        <v>12</v>
      </c>
      <c r="C23" s="14">
        <v>0</v>
      </c>
      <c r="D23" s="14">
        <v>0</v>
      </c>
      <c r="E23" s="14">
        <v>0</v>
      </c>
      <c r="F23" s="14">
        <v>0</v>
      </c>
      <c r="G23" s="18">
        <v>0</v>
      </c>
    </row>
    <row r="24" spans="1:7" ht="15" customHeight="1" x14ac:dyDescent="0.2">
      <c r="A24" s="15" t="s">
        <v>84</v>
      </c>
      <c r="B24" s="13" t="s">
        <v>26</v>
      </c>
      <c r="C24" s="14">
        <v>0</v>
      </c>
      <c r="D24" s="14">
        <v>0</v>
      </c>
      <c r="E24" s="14">
        <v>0</v>
      </c>
      <c r="F24" s="14">
        <v>0</v>
      </c>
      <c r="G24" s="18">
        <v>0</v>
      </c>
    </row>
    <row r="25" spans="1:7" ht="15" customHeight="1" x14ac:dyDescent="0.2">
      <c r="A25" s="15"/>
      <c r="G25" s="17"/>
    </row>
    <row r="26" spans="1:7" ht="15" customHeight="1" x14ac:dyDescent="0.25">
      <c r="A26" s="49" t="s">
        <v>33</v>
      </c>
      <c r="B26" s="50"/>
      <c r="C26" s="23">
        <f>SUM(C15:C25)</f>
        <v>448175.2</v>
      </c>
      <c r="D26" s="23">
        <f>SUM(D15:D25)</f>
        <v>489697.1</v>
      </c>
      <c r="E26" s="23">
        <f>SUM(E15:E25)</f>
        <v>467553.1</v>
      </c>
      <c r="F26" s="23">
        <f>SUM(F15:F25)</f>
        <v>472064</v>
      </c>
      <c r="G26" s="24">
        <f>SUM(G15:G25)</f>
        <v>462841</v>
      </c>
    </row>
    <row r="27" spans="1:7" ht="15" customHeight="1" x14ac:dyDescent="0.2"/>
    <row r="28" spans="1:7" ht="15" customHeight="1" x14ac:dyDescent="0.25">
      <c r="A28" s="55" t="s">
        <v>75</v>
      </c>
      <c r="B28" s="56"/>
      <c r="C28" s="56"/>
      <c r="D28" s="56"/>
      <c r="E28" s="56"/>
      <c r="F28" s="56"/>
      <c r="G28" s="57"/>
    </row>
    <row r="29" spans="1:7" ht="15" customHeight="1" x14ac:dyDescent="0.2">
      <c r="A29" s="15"/>
      <c r="G29" s="17"/>
    </row>
    <row r="30" spans="1:7" ht="15" customHeight="1" x14ac:dyDescent="0.2">
      <c r="A30" s="15" t="s">
        <v>39</v>
      </c>
      <c r="B30" s="13" t="s">
        <v>46</v>
      </c>
      <c r="C30" s="14">
        <v>232161.5711</v>
      </c>
      <c r="D30" s="14">
        <v>242331.0577</v>
      </c>
      <c r="E30" s="14">
        <v>251136.57370000001</v>
      </c>
      <c r="F30" s="14">
        <v>250971.0803</v>
      </c>
      <c r="G30" s="18">
        <v>251034.48920000001</v>
      </c>
    </row>
    <row r="31" spans="1:7" ht="15" customHeight="1" x14ac:dyDescent="0.2">
      <c r="A31" s="15" t="s">
        <v>77</v>
      </c>
      <c r="B31" s="13" t="s">
        <v>22</v>
      </c>
      <c r="C31" s="14">
        <v>114080.9783</v>
      </c>
      <c r="D31" s="14">
        <v>114626.5034</v>
      </c>
      <c r="E31" s="14">
        <v>114456.6296</v>
      </c>
      <c r="F31" s="14">
        <v>110462.30620000001</v>
      </c>
      <c r="G31" s="18">
        <v>108097.2169</v>
      </c>
    </row>
    <row r="32" spans="1:7" ht="15" customHeight="1" x14ac:dyDescent="0.2">
      <c r="A32" s="15" t="s">
        <v>37</v>
      </c>
      <c r="B32" s="13" t="s">
        <v>73</v>
      </c>
      <c r="C32" s="14">
        <v>8748.5935000000009</v>
      </c>
      <c r="D32" s="14">
        <v>8974.3516999999993</v>
      </c>
      <c r="E32" s="14">
        <v>9180.3032000000003</v>
      </c>
      <c r="F32" s="14">
        <v>9343.0750000000007</v>
      </c>
      <c r="G32" s="18">
        <v>9517.6859999999997</v>
      </c>
    </row>
    <row r="33" spans="1:9" ht="15" customHeight="1" x14ac:dyDescent="0.2">
      <c r="A33" s="15" t="s">
        <v>16</v>
      </c>
      <c r="B33" s="13" t="s">
        <v>18</v>
      </c>
      <c r="C33" s="14">
        <v>10678</v>
      </c>
      <c r="D33" s="14">
        <v>10944.95</v>
      </c>
      <c r="E33" s="14">
        <v>11218.573700000001</v>
      </c>
      <c r="F33" s="14">
        <v>11499.038</v>
      </c>
      <c r="G33" s="18">
        <v>11786.513999999999</v>
      </c>
    </row>
    <row r="34" spans="1:9" ht="15" customHeight="1" x14ac:dyDescent="0.2">
      <c r="A34" s="15" t="s">
        <v>59</v>
      </c>
      <c r="B34" s="13" t="s">
        <v>35</v>
      </c>
      <c r="C34" s="14">
        <v>31027</v>
      </c>
      <c r="D34" s="14">
        <v>31272.674999999999</v>
      </c>
      <c r="E34" s="14">
        <v>32054.4918</v>
      </c>
      <c r="F34" s="14">
        <v>32855.854200000002</v>
      </c>
      <c r="G34" s="18">
        <v>33677.250599999999</v>
      </c>
    </row>
    <row r="35" spans="1:9" ht="15" customHeight="1" x14ac:dyDescent="0.2">
      <c r="A35" s="15" t="s">
        <v>31</v>
      </c>
      <c r="B35" s="13" t="s">
        <v>28</v>
      </c>
      <c r="C35" s="14">
        <v>57946</v>
      </c>
      <c r="D35" s="14">
        <v>33719.15</v>
      </c>
      <c r="E35" s="14">
        <v>27260.025000000001</v>
      </c>
      <c r="F35" s="14">
        <v>27814.4221</v>
      </c>
      <c r="G35" s="18">
        <v>28382.6787</v>
      </c>
    </row>
    <row r="36" spans="1:9" ht="15" customHeight="1" x14ac:dyDescent="0.2">
      <c r="A36" s="15" t="s">
        <v>23</v>
      </c>
      <c r="B36" s="13" t="s">
        <v>32</v>
      </c>
      <c r="C36" s="14">
        <v>47447</v>
      </c>
      <c r="D36" s="14">
        <v>46696.800000000003</v>
      </c>
      <c r="E36" s="14">
        <v>47321.844799999999</v>
      </c>
      <c r="F36" s="14">
        <v>47962.516100000001</v>
      </c>
      <c r="G36" s="18">
        <v>48619.203999999998</v>
      </c>
    </row>
    <row r="37" spans="1:9" ht="15" customHeight="1" x14ac:dyDescent="0.2">
      <c r="A37" s="15" t="s">
        <v>65</v>
      </c>
      <c r="B37" s="13" t="s">
        <v>5</v>
      </c>
      <c r="C37" s="14">
        <v>0</v>
      </c>
      <c r="D37" s="14">
        <v>0</v>
      </c>
      <c r="E37" s="14">
        <v>0</v>
      </c>
      <c r="F37" s="14">
        <v>0</v>
      </c>
      <c r="G37" s="18">
        <v>0</v>
      </c>
    </row>
    <row r="38" spans="1:9" ht="15" customHeight="1" x14ac:dyDescent="0.2">
      <c r="A38" s="15"/>
      <c r="G38" s="17"/>
    </row>
    <row r="39" spans="1:9" ht="15" customHeight="1" x14ac:dyDescent="0.25">
      <c r="A39" s="49" t="s">
        <v>58</v>
      </c>
      <c r="B39" s="50"/>
      <c r="C39" s="23">
        <f>SUM(C30:C38)</f>
        <v>502089.14290000004</v>
      </c>
      <c r="D39" s="23">
        <f>SUM(D30:D38)</f>
        <v>488565.4878</v>
      </c>
      <c r="E39" s="23">
        <f>SUM(E30:E38)</f>
        <v>492628.44180000009</v>
      </c>
      <c r="F39" s="23">
        <f>SUM(F30:F38)</f>
        <v>490908.29190000007</v>
      </c>
      <c r="G39" s="24">
        <f>SUM(G30:G38)</f>
        <v>491115.03940000001</v>
      </c>
    </row>
    <row r="40" spans="1:9" ht="15" customHeight="1" x14ac:dyDescent="0.2"/>
    <row r="41" spans="1:9" ht="15" customHeight="1" x14ac:dyDescent="0.25">
      <c r="A41" s="49" t="s">
        <v>42</v>
      </c>
      <c r="B41" s="50"/>
      <c r="C41" s="23">
        <f>SUM(C26-C39)</f>
        <v>-53913.942900000024</v>
      </c>
      <c r="D41" s="23">
        <f>SUM(D26-D39)</f>
        <v>1131.6121999999741</v>
      </c>
      <c r="E41" s="23">
        <f>SUM(E26-E39)</f>
        <v>-25075.341800000111</v>
      </c>
      <c r="F41" s="23">
        <f>SUM(F26-F39)</f>
        <v>-18844.291900000069</v>
      </c>
      <c r="G41" s="24">
        <f>SUM(G26-G39)</f>
        <v>-28274.039400000009</v>
      </c>
    </row>
    <row r="42" spans="1:9" ht="15" customHeight="1" x14ac:dyDescent="0.2"/>
    <row r="43" spans="1:9" ht="15" customHeight="1" x14ac:dyDescent="0.25">
      <c r="A43" s="31" t="s">
        <v>48</v>
      </c>
      <c r="B43" s="29" t="s">
        <v>74</v>
      </c>
      <c r="C43" s="30">
        <f>23432</f>
        <v>23432</v>
      </c>
      <c r="D43" s="30" t="s">
        <v>15</v>
      </c>
      <c r="E43" s="30" t="s">
        <v>15</v>
      </c>
      <c r="F43" s="30" t="s">
        <v>15</v>
      </c>
      <c r="G43" s="33" t="s">
        <v>15</v>
      </c>
      <c r="H43" s="27"/>
      <c r="I43" s="27"/>
    </row>
    <row r="44" spans="1:9" ht="15" customHeight="1" x14ac:dyDescent="0.25">
      <c r="A44" s="32" t="s">
        <v>19</v>
      </c>
      <c r="B44" s="25" t="s">
        <v>14</v>
      </c>
      <c r="C44" s="26">
        <f>48202</f>
        <v>48202</v>
      </c>
      <c r="D44" s="26">
        <f>C52</f>
        <v>17720.057099999976</v>
      </c>
      <c r="E44" s="26">
        <f>D52</f>
        <v>18851.66929999995</v>
      </c>
      <c r="F44" s="26">
        <f>E52</f>
        <v>-6223.6725000001607</v>
      </c>
      <c r="G44" s="34">
        <f>F52</f>
        <v>-25067.96440000023</v>
      </c>
      <c r="H44" s="27"/>
      <c r="I44" s="27"/>
    </row>
    <row r="45" spans="1:9" ht="15" customHeight="1" x14ac:dyDescent="0.25">
      <c r="A45" s="32"/>
      <c r="B45" s="25" t="s">
        <v>6</v>
      </c>
      <c r="C45" s="26">
        <f>0</f>
        <v>0</v>
      </c>
      <c r="D45" s="26" t="s">
        <v>15</v>
      </c>
      <c r="E45" s="26" t="s">
        <v>15</v>
      </c>
      <c r="F45" s="26" t="s">
        <v>15</v>
      </c>
      <c r="G45" s="34" t="s">
        <v>15</v>
      </c>
      <c r="H45" s="27"/>
      <c r="I45" s="27"/>
    </row>
    <row r="46" spans="1:9" ht="15" customHeight="1" x14ac:dyDescent="0.25">
      <c r="A46" s="32"/>
      <c r="B46" s="36" t="s">
        <v>72</v>
      </c>
      <c r="C46" s="37">
        <f>SUM(C43:C45)</f>
        <v>71634</v>
      </c>
      <c r="D46" s="37">
        <f>SUM(D43:D45)</f>
        <v>17720.057099999976</v>
      </c>
      <c r="E46" s="37">
        <f>SUM(E43:E45)</f>
        <v>18851.66929999995</v>
      </c>
      <c r="F46" s="37">
        <f>SUM(F43:F45)</f>
        <v>-6223.6725000001607</v>
      </c>
      <c r="G46" s="38">
        <f>SUM(G43:G45)</f>
        <v>-25067.96440000023</v>
      </c>
      <c r="H46" s="27"/>
      <c r="I46" s="27"/>
    </row>
    <row r="47" spans="1:9" ht="15" customHeight="1" x14ac:dyDescent="0.25">
      <c r="A47" s="20"/>
      <c r="B47" s="9"/>
      <c r="C47" s="9"/>
      <c r="D47" s="9"/>
      <c r="E47" s="9"/>
      <c r="F47" s="9"/>
      <c r="G47" s="35"/>
    </row>
    <row r="48" spans="1:9" ht="15" customHeight="1" x14ac:dyDescent="0.2"/>
    <row r="49" spans="1:9" ht="15" customHeight="1" x14ac:dyDescent="0.25">
      <c r="A49" s="31" t="s">
        <v>52</v>
      </c>
      <c r="B49" s="29" t="s">
        <v>74</v>
      </c>
      <c r="C49" s="30" t="s">
        <v>15</v>
      </c>
      <c r="D49" s="30" t="s">
        <v>15</v>
      </c>
      <c r="E49" s="30" t="s">
        <v>15</v>
      </c>
      <c r="F49" s="30" t="s">
        <v>15</v>
      </c>
      <c r="G49" s="33" t="s">
        <v>15</v>
      </c>
      <c r="H49" s="27"/>
      <c r="I49" s="27"/>
    </row>
    <row r="50" spans="1:9" ht="15" customHeight="1" x14ac:dyDescent="0.25">
      <c r="A50" s="32" t="s">
        <v>30</v>
      </c>
      <c r="B50" s="25" t="s">
        <v>14</v>
      </c>
      <c r="C50" s="26">
        <f>C41+C46</f>
        <v>17720.057099999976</v>
      </c>
      <c r="D50" s="26">
        <f>D41+D44</f>
        <v>18851.66929999995</v>
      </c>
      <c r="E50" s="26">
        <f>E41+E44</f>
        <v>-6223.6725000001607</v>
      </c>
      <c r="F50" s="26">
        <f>F41+F44</f>
        <v>-25067.96440000023</v>
      </c>
      <c r="G50" s="34">
        <f>G41+G44</f>
        <v>-53342.003800000239</v>
      </c>
      <c r="H50" s="27"/>
      <c r="I50" s="27"/>
    </row>
    <row r="51" spans="1:9" ht="15" customHeight="1" x14ac:dyDescent="0.25">
      <c r="A51" s="32" t="s">
        <v>11</v>
      </c>
      <c r="B51" s="25" t="s">
        <v>6</v>
      </c>
      <c r="C51" s="26" t="s">
        <v>15</v>
      </c>
      <c r="D51" s="26" t="s">
        <v>15</v>
      </c>
      <c r="E51" s="26" t="s">
        <v>15</v>
      </c>
      <c r="F51" s="26" t="s">
        <v>15</v>
      </c>
      <c r="G51" s="34" t="s">
        <v>15</v>
      </c>
      <c r="H51" s="27"/>
      <c r="I51" s="27"/>
    </row>
    <row r="52" spans="1:9" ht="15" customHeight="1" x14ac:dyDescent="0.25">
      <c r="A52" s="32"/>
      <c r="B52" s="36" t="s">
        <v>10</v>
      </c>
      <c r="C52" s="58">
        <f>SUM(C49:C51)</f>
        <v>17720.057099999976</v>
      </c>
      <c r="D52" s="58">
        <f>SUM(D49:D51)</f>
        <v>18851.66929999995</v>
      </c>
      <c r="E52" s="58">
        <f>SUM(E49:E51)</f>
        <v>-6223.6725000001607</v>
      </c>
      <c r="F52" s="58">
        <f>SUM(F49:F51)</f>
        <v>-25067.96440000023</v>
      </c>
      <c r="G52" s="59">
        <f>SUM(G49:G51)</f>
        <v>-53342.003800000239</v>
      </c>
      <c r="H52" s="27"/>
      <c r="I52" s="27"/>
    </row>
    <row r="53" spans="1:9" ht="15" customHeight="1" x14ac:dyDescent="0.25">
      <c r="A53" s="20"/>
      <c r="B53" s="9"/>
      <c r="C53" s="9"/>
      <c r="D53" s="9"/>
      <c r="E53" s="9"/>
      <c r="F53" s="9"/>
      <c r="G53" s="35"/>
    </row>
    <row r="54" spans="1:9" ht="15" customHeight="1" x14ac:dyDescent="0.2"/>
    <row r="55" spans="1:9" ht="15" customHeight="1" x14ac:dyDescent="0.25">
      <c r="A55" s="31" t="s">
        <v>45</v>
      </c>
      <c r="B55" s="28"/>
      <c r="C55" s="39">
        <f>IF(OR(C15=0,C52=0),0,SUM(C52/C15))</f>
        <v>4.9336787361358998E-2</v>
      </c>
      <c r="D55" s="39">
        <f>IF(OR(D15=0,D52=0),0,SUM(D52/D15))</f>
        <v>4.5556990131320474E-2</v>
      </c>
      <c r="E55" s="39">
        <f>IF(OR(E15=0,E52=0),0,SUM(E52/E15))</f>
        <v>-1.5242514206727096E-2</v>
      </c>
      <c r="F55" s="39">
        <f>IF(OR(F15=0,F52=0),0,SUM(F52/F15))</f>
        <v>-5.9396425499651059E-2</v>
      </c>
      <c r="G55" s="40">
        <f>IF(OR(G15=0,G52=0),0,SUM(G52/G15))</f>
        <v>-0.12805635756486058</v>
      </c>
    </row>
    <row r="56" spans="1:9" ht="15" customHeight="1" x14ac:dyDescent="0.25">
      <c r="A56" s="20" t="s">
        <v>25</v>
      </c>
      <c r="B56" s="9"/>
      <c r="C56" s="21">
        <f>SUM(C15*0.06)</f>
        <v>21549.912</v>
      </c>
      <c r="D56" s="21">
        <f>SUM(D15*0.06)</f>
        <v>24828.245999999999</v>
      </c>
      <c r="E56" s="21">
        <f>SUM(E15*0.06)</f>
        <v>24498.605999999996</v>
      </c>
      <c r="F56" s="21">
        <f>SUM(F15*0.06)</f>
        <v>25322.7</v>
      </c>
      <c r="G56" s="22">
        <f>SUM(G15*0.06)</f>
        <v>24993.059999999998</v>
      </c>
    </row>
    <row r="57" spans="1:9" ht="15" customHeight="1" x14ac:dyDescent="0.2"/>
    <row r="58" spans="1:9" ht="15" customHeight="1" x14ac:dyDescent="0.25">
      <c r="A58" s="55" t="s">
        <v>68</v>
      </c>
      <c r="B58" s="56"/>
      <c r="C58" s="56"/>
      <c r="D58" s="56"/>
      <c r="E58" s="56"/>
      <c r="F58" s="56"/>
      <c r="G58" s="57"/>
    </row>
    <row r="59" spans="1:9" ht="15" customHeight="1" x14ac:dyDescent="0.2">
      <c r="A59" s="15"/>
      <c r="G59" s="17"/>
    </row>
    <row r="60" spans="1:9" ht="15" customHeight="1" x14ac:dyDescent="0.2">
      <c r="A60" s="15" t="s">
        <v>40</v>
      </c>
      <c r="B60" s="13" t="s">
        <v>27</v>
      </c>
      <c r="C60" s="14">
        <v>5012</v>
      </c>
      <c r="D60" s="14">
        <v>5012</v>
      </c>
      <c r="E60" s="14">
        <v>5012</v>
      </c>
      <c r="F60" s="14">
        <v>5012</v>
      </c>
      <c r="G60" s="18">
        <v>5012</v>
      </c>
    </row>
    <row r="61" spans="1:9" ht="15" customHeight="1" x14ac:dyDescent="0.2">
      <c r="A61" s="15"/>
      <c r="G61" s="17"/>
    </row>
    <row r="62" spans="1:9" ht="15" customHeight="1" x14ac:dyDescent="0.25">
      <c r="A62" s="49" t="s">
        <v>82</v>
      </c>
      <c r="B62" s="50"/>
      <c r="C62" s="23">
        <f>SUM(C60:C61)</f>
        <v>5012</v>
      </c>
      <c r="D62" s="23">
        <f>SUM(D60:D61)</f>
        <v>5012</v>
      </c>
      <c r="E62" s="23">
        <f>SUM(E60:E61)</f>
        <v>5012</v>
      </c>
      <c r="F62" s="23">
        <f>SUM(F60:F61)</f>
        <v>5012</v>
      </c>
      <c r="G62" s="24">
        <f>SUM(G60:G61)</f>
        <v>5012</v>
      </c>
    </row>
    <row r="63" spans="1:9" ht="15" customHeight="1" x14ac:dyDescent="0.2"/>
    <row r="64" spans="1:9" ht="15" customHeight="1" x14ac:dyDescent="0.25">
      <c r="A64" s="55" t="s">
        <v>63</v>
      </c>
      <c r="B64" s="56"/>
      <c r="C64" s="56"/>
      <c r="D64" s="56"/>
      <c r="E64" s="56"/>
      <c r="F64" s="56"/>
      <c r="G64" s="57"/>
    </row>
    <row r="65" spans="1:9" ht="15" customHeight="1" x14ac:dyDescent="0.2">
      <c r="A65" s="15"/>
      <c r="G65" s="17"/>
    </row>
    <row r="66" spans="1:9" ht="15" customHeight="1" x14ac:dyDescent="0.2">
      <c r="A66" s="15" t="s">
        <v>78</v>
      </c>
      <c r="B66" s="13" t="s">
        <v>8</v>
      </c>
      <c r="C66" s="14">
        <v>18000</v>
      </c>
      <c r="D66" s="14">
        <v>5012</v>
      </c>
      <c r="E66" s="14">
        <v>5012</v>
      </c>
      <c r="F66" s="14">
        <v>5012</v>
      </c>
      <c r="G66" s="18">
        <v>5012</v>
      </c>
    </row>
    <row r="67" spans="1:9" ht="15" customHeight="1" x14ac:dyDescent="0.2">
      <c r="A67" s="15"/>
      <c r="G67" s="17"/>
    </row>
    <row r="68" spans="1:9" ht="15" customHeight="1" x14ac:dyDescent="0.25">
      <c r="A68" s="49" t="s">
        <v>2</v>
      </c>
      <c r="B68" s="50"/>
      <c r="C68" s="23">
        <f>SUM(C66:C67)</f>
        <v>18000</v>
      </c>
      <c r="D68" s="23">
        <f>SUM(D66:D67)</f>
        <v>5012</v>
      </c>
      <c r="E68" s="23">
        <f>SUM(E66:E67)</f>
        <v>5012</v>
      </c>
      <c r="F68" s="23">
        <f>SUM(F66:F67)</f>
        <v>5012</v>
      </c>
      <c r="G68" s="24">
        <f>SUM(G66:G67)</f>
        <v>5012</v>
      </c>
    </row>
    <row r="69" spans="1:9" ht="15" customHeight="1" x14ac:dyDescent="0.2"/>
    <row r="70" spans="1:9" ht="15" customHeight="1" x14ac:dyDescent="0.25">
      <c r="A70" s="49" t="s">
        <v>62</v>
      </c>
      <c r="B70" s="50"/>
      <c r="C70" s="23">
        <f>SUM(C62-C68)</f>
        <v>-12988</v>
      </c>
      <c r="D70" s="23">
        <f>SUM(D62-D68)</f>
        <v>0</v>
      </c>
      <c r="E70" s="23">
        <f>SUM(E62-E68)</f>
        <v>0</v>
      </c>
      <c r="F70" s="23">
        <f>SUM(F62-F68)</f>
        <v>0</v>
      </c>
      <c r="G70" s="24">
        <f>SUM(G62-G68)</f>
        <v>0</v>
      </c>
    </row>
    <row r="71" spans="1:9" ht="15" customHeight="1" x14ac:dyDescent="0.2"/>
    <row r="72" spans="1:9" ht="15" customHeight="1" x14ac:dyDescent="0.25">
      <c r="A72" s="31" t="s">
        <v>48</v>
      </c>
      <c r="B72" s="29" t="s">
        <v>57</v>
      </c>
      <c r="C72" s="30">
        <f>15351</f>
        <v>15351</v>
      </c>
      <c r="D72" s="30">
        <f>C76</f>
        <v>2363</v>
      </c>
      <c r="E72" s="30">
        <f>D76</f>
        <v>2363</v>
      </c>
      <c r="F72" s="30">
        <f>E76</f>
        <v>2363</v>
      </c>
      <c r="G72" s="33">
        <f>F76</f>
        <v>2363</v>
      </c>
      <c r="H72" s="27"/>
      <c r="I72" s="27"/>
    </row>
    <row r="73" spans="1:9" ht="15" customHeight="1" x14ac:dyDescent="0.25">
      <c r="A73" s="32" t="s">
        <v>19</v>
      </c>
      <c r="B73" s="1"/>
      <c r="C73" s="26"/>
      <c r="D73" s="26"/>
      <c r="E73" s="26"/>
      <c r="F73" s="26"/>
      <c r="G73" s="34"/>
      <c r="H73" s="27"/>
      <c r="I73" s="27"/>
    </row>
    <row r="74" spans="1:9" ht="15" customHeight="1" x14ac:dyDescent="0.25">
      <c r="A74" s="20"/>
      <c r="B74" s="36" t="s">
        <v>80</v>
      </c>
      <c r="C74" s="37">
        <f>SUM(C72:C73)</f>
        <v>15351</v>
      </c>
      <c r="D74" s="37">
        <f>SUM(D72:D73)</f>
        <v>2363</v>
      </c>
      <c r="E74" s="37">
        <f>SUM(E72:E73)</f>
        <v>2363</v>
      </c>
      <c r="F74" s="37">
        <f>SUM(F72:F73)</f>
        <v>2363</v>
      </c>
      <c r="G74" s="38">
        <f>SUM(G72:G73)</f>
        <v>2363</v>
      </c>
      <c r="H74" s="27"/>
      <c r="I74" s="27"/>
    </row>
    <row r="75" spans="1:9" ht="15" customHeight="1" x14ac:dyDescent="0.2"/>
    <row r="76" spans="1:9" ht="15" customHeight="1" x14ac:dyDescent="0.25">
      <c r="A76" s="31" t="s">
        <v>52</v>
      </c>
      <c r="B76" s="29" t="s">
        <v>57</v>
      </c>
      <c r="C76" s="30">
        <f>SUM(C70:C72)</f>
        <v>2363</v>
      </c>
      <c r="D76" s="30">
        <f>SUM(D70:D72)</f>
        <v>2363</v>
      </c>
      <c r="E76" s="30">
        <f>SUM(E70:E72)</f>
        <v>2363</v>
      </c>
      <c r="F76" s="30">
        <f>SUM(F70:F72)</f>
        <v>2363</v>
      </c>
      <c r="G76" s="33">
        <f>SUM(G70:G72)</f>
        <v>2363</v>
      </c>
      <c r="H76" s="27"/>
      <c r="I76" s="27"/>
    </row>
    <row r="77" spans="1:9" ht="15" customHeight="1" x14ac:dyDescent="0.25">
      <c r="A77" s="32" t="s">
        <v>30</v>
      </c>
      <c r="B77" s="1"/>
      <c r="C77" s="26"/>
      <c r="D77" s="26"/>
      <c r="E77" s="26"/>
      <c r="F77" s="26"/>
      <c r="G77" s="34"/>
      <c r="H77" s="27"/>
      <c r="I77" s="27"/>
    </row>
    <row r="78" spans="1:9" ht="15" customHeight="1" x14ac:dyDescent="0.25">
      <c r="A78" s="20" t="s">
        <v>69</v>
      </c>
      <c r="B78" s="36" t="s">
        <v>10</v>
      </c>
      <c r="C78" s="37">
        <f>SUM(C76:C77)</f>
        <v>2363</v>
      </c>
      <c r="D78" s="37">
        <f>SUM(D76:D77)</f>
        <v>2363</v>
      </c>
      <c r="E78" s="37">
        <f>SUM(E76:E77)</f>
        <v>2363</v>
      </c>
      <c r="F78" s="37">
        <f>SUM(F76:F77)</f>
        <v>2363</v>
      </c>
      <c r="G78" s="38">
        <f>SUM(G76:G77)</f>
        <v>2363</v>
      </c>
      <c r="H78" s="27"/>
      <c r="I78" s="27"/>
    </row>
    <row r="79" spans="1:9" ht="15" customHeight="1" x14ac:dyDescent="0.2"/>
    <row r="80" spans="1:9" ht="15" customHeight="1" x14ac:dyDescent="0.25">
      <c r="A80" s="31" t="s">
        <v>20</v>
      </c>
      <c r="B80" s="28"/>
      <c r="C80" s="28"/>
      <c r="D80" s="28"/>
      <c r="E80" s="28"/>
      <c r="F80" s="28"/>
      <c r="G80" s="41"/>
    </row>
    <row r="81" spans="1:7" ht="15" customHeight="1" x14ac:dyDescent="0.2">
      <c r="A81" s="15"/>
      <c r="G81" s="17"/>
    </row>
    <row r="82" spans="1:7" ht="15" customHeight="1" x14ac:dyDescent="0.2">
      <c r="A82" s="42" t="s">
        <v>29</v>
      </c>
      <c r="B82" s="43"/>
      <c r="C82" s="43"/>
      <c r="D82" s="43"/>
      <c r="E82" s="43"/>
      <c r="F82" s="4" t="s">
        <v>61</v>
      </c>
      <c r="G82" s="19"/>
    </row>
    <row r="83" spans="1:7" ht="15" customHeight="1" x14ac:dyDescent="0.2">
      <c r="A83" s="42" t="s">
        <v>17</v>
      </c>
      <c r="B83" s="43"/>
      <c r="C83" s="43"/>
      <c r="D83" s="43"/>
      <c r="E83" s="43"/>
      <c r="G83" s="17"/>
    </row>
    <row r="84" spans="1:7" ht="15" customHeight="1" x14ac:dyDescent="0.2">
      <c r="A84" s="15"/>
      <c r="G84" s="17"/>
    </row>
    <row r="85" spans="1:7" ht="15" customHeight="1" x14ac:dyDescent="0.2">
      <c r="A85" s="15" t="s">
        <v>4</v>
      </c>
      <c r="B85" s="4"/>
      <c r="C85" s="4"/>
      <c r="D85" s="4"/>
      <c r="F85" s="4" t="s">
        <v>61</v>
      </c>
      <c r="G85" s="19"/>
    </row>
    <row r="86" spans="1:7" ht="15" customHeight="1" x14ac:dyDescent="0.2">
      <c r="A86" s="15"/>
      <c r="G86" s="17"/>
    </row>
    <row r="87" spans="1:7" ht="15" customHeight="1" x14ac:dyDescent="0.2">
      <c r="A87" s="15" t="s">
        <v>71</v>
      </c>
      <c r="B87" s="4"/>
      <c r="C87" s="4"/>
      <c r="D87" s="4"/>
      <c r="F87" s="4" t="s">
        <v>61</v>
      </c>
      <c r="G87" s="19"/>
    </row>
    <row r="88" spans="1:7" ht="15" customHeight="1" x14ac:dyDescent="0.2">
      <c r="A88" s="15"/>
      <c r="G88" s="17"/>
    </row>
    <row r="89" spans="1:7" ht="12.75" customHeight="1" x14ac:dyDescent="0.2">
      <c r="A89" s="15"/>
      <c r="G89" s="17"/>
    </row>
    <row r="90" spans="1:7" ht="12.75" customHeight="1" x14ac:dyDescent="0.2">
      <c r="A90" s="16"/>
      <c r="B90" s="4"/>
      <c r="C90" s="4"/>
      <c r="D90" s="4"/>
      <c r="E90" s="4"/>
      <c r="F90" s="4"/>
      <c r="G90" s="19"/>
    </row>
  </sheetData>
  <mergeCells count="5">
    <mergeCell ref="A1:G1"/>
    <mergeCell ref="A13:G13"/>
    <mergeCell ref="A28:G28"/>
    <mergeCell ref="A58:G58"/>
    <mergeCell ref="A64:G6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Scenario A</vt:lpstr>
      <vt:lpstr>Scenario B</vt:lpstr>
      <vt:lpstr>Scenario C</vt:lpstr>
      <vt:lpstr>Scenario D</vt:lpstr>
      <vt:lpstr>'Scenario A'!Print_Area</vt:lpstr>
      <vt:lpstr>'Scenario B'!Print_Area</vt:lpstr>
      <vt:lpstr>'Scenario C'!Print_Area</vt:lpstr>
      <vt:lpstr>'Scenario D'!Print_Area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Lizzy Moor</dc:creator>
  <cp:keywords/>
  <dc:description/>
  <cp:lastModifiedBy>Lizzy Moor</cp:lastModifiedBy>
  <dcterms:created xsi:type="dcterms:W3CDTF">2019-05-13T10:06:14Z</dcterms:created>
  <dcterms:modified xsi:type="dcterms:W3CDTF">2019-05-13T10:41:29Z</dcterms:modified>
  <cp:category/>
  <cp:contentStatus/>
</cp:coreProperties>
</file>